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workbookPassword="c2cb" lockStructure="1"/>
  <bookViews>
    <workbookView showHorizontalScroll="true" showVerticalScroll="true" showSheetTabs="true" xWindow="0" yWindow="0" windowWidth="16384" windowHeight="8192" tabRatio="500" firstSheet="0" activeTab="0"/>
  </bookViews>
  <sheets>
    <sheet name="Instructions" sheetId="1" state="visible" r:id="rId3"/>
    <sheet name="Infos boutique" sheetId="2" state="visible" r:id="rId4"/>
    <sheet name="Depenses" sheetId="3" state="visible" r:id="rId5"/>
    <sheet name="Catalogue produits" sheetId="4" state="visible" r:id="rId6"/>
    <sheet name="Simulateur rentabilite"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<sst xmlns="http://schemas.openxmlformats.org/spreadsheetml/2006/main" count="108" uniqueCount="105">
  <si>
    <t xml:space="preserve">GARAHELP - Fiche d'informations pour votre boutique</t>
  </si>
  <si>
    <t xml:space="preserve">Bienvenue !</t>
  </si>
  <si>
    <t xml:space="preserve">Ce fichier nous permet de configurer votre systeme de gestion (Store Management) specialement pour votre boutique. Merci de remplir les feuilles suivantes :</t>
  </si>
  <si>
    <t xml:space="preserve">1. Infos boutique</t>
  </si>
  <si>
    <t xml:space="preserve">Vos coordonnees, la devise, vos employes avec leur telephone, et qui est la caissiere.</t>
  </si>
  <si>
    <t xml:space="preserve">2. Depenses</t>
  </si>
  <si>
    <t xml:space="preserve">Vos depenses generales (mensuelles ou journalieres) et celles faites une seule fois avant la mise en vente (transport depuis les fournisseurs, dedouanement, autres frais).</t>
  </si>
  <si>
    <t xml:space="preserve">3. Catalogue produits</t>
  </si>
  <si>
    <t xml:space="preserve">Vos produits (achetes en carton, kilo, litre... et vendus au detail) : le prix de vente par unite et le benefice se calculent tout seuls.</t>
  </si>
  <si>
    <t xml:space="preserve">4. Simulateur rentabilite</t>
  </si>
  <si>
    <t xml:space="preserve">Se remplit tout seul : investissement, benefice prevu et verdict. Utile avant d'investir.</t>
  </si>
  <si>
    <t xml:space="preserve">Comment remplir :</t>
  </si>
  <si>
    <t xml:space="preserve">- Les cases en jaune sont celles que vous devez completer. Les cases grises se calculent toutes seules.</t>
  </si>
  <si>
    <t xml:space="preserve">- ATTENTION : vous pouvez utiliser cette fiche pour tester la rentabilite d'un projet AVANT D'INVESTIR. Dans ce cas, gardez cette copie pour vous. Pour votre vrai catalogue (celui que vous nous envoyez), remplissez un exemplaire separe.</t>
  </si>
  <si>
    <t xml:space="preserve">- Les colonnes et les lignes marquees d'un asterisque (*) doivent obligatoirement etre completees par vous.</t>
  </si>
  <si>
    <t xml:space="preserve">- Une ligne d'exemple (en gris, italique) montre comment remplir chaque colonne. Ne la modifiez pas, ajoutez simplement vos lignes en dessous.</t>
  </si>
  <si>
    <t xml:space="preserve">- Catalogue produits : pour chaque produit, indiquez le nom, comment vous l'ACHETEZ (carton, sac, kilo, litre...), la quantite et le prix du fournisseur. Le transport et la douane se mettent EN GENERAL dans la feuille Depenses. Choisissez votre pourcentage de benefice (case jaune en haut) : le prix de vente et le benefice se calculent tout seuls. Si vous vendez au detail (ex : carton achete, bouteille vendue), indiquez aussi l'unite de vente et le nombre d'unites dans un carton.</t>
  </si>
  <si>
    <t xml:space="preserve">- Depenses : choisissez dans la liste « Mensuelle », « Journaliere » ou « Avant mise en vente » (transport et douane en general : ils sont repartis sur vos produits).</t>
  </si>
  <si>
    <t xml:space="preserve">- Si une information ne s'applique pas a vous (ex: pas de frais de douane), mettez 0.</t>
  </si>
  <si>
    <t xml:space="preserve">- Vous pouvez ajouter autant de lignes que necessaire dans la feuille Catalogue produits.</t>
  </si>
  <si>
    <t xml:space="preserve">Une fois rempli, renvoyez simplement ce fichier a GARAHELP.</t>
  </si>
  <si>
    <t xml:space="preserve">Contact : garahelpcompany872@gmail.com</t>
  </si>
  <si>
    <t xml:space="preserve">Informations generales sur la boutique</t>
  </si>
  <si>
    <t xml:space="preserve">* = a remplir obligatoirement</t>
  </si>
  <si>
    <t xml:space="preserve">Information</t>
  </si>
  <si>
    <t xml:space="preserve">Votre reponse</t>
  </si>
  <si>
    <t xml:space="preserve">Exemple / aide</t>
  </si>
  <si>
    <t xml:space="preserve">Nom de la boutique / entreprise</t>
  </si>
  <si>
    <t xml:space="preserve">Ex : Boutique Nzohabonayo</t>
  </si>
  <si>
    <t xml:space="preserve">Nom du proprietaire / gerant</t>
  </si>
  <si>
    <t xml:space="preserve">Ex : Jean Nzohabonayo</t>
  </si>
  <si>
    <t xml:space="preserve">Numero de telephone principal</t>
  </si>
  <si>
    <t xml:space="preserve">Ex : +257 79 123 456</t>
  </si>
  <si>
    <t xml:space="preserve">Numero WhatsApp (si different)</t>
  </si>
  <si>
    <t xml:space="preserve">Adresse e-mail</t>
  </si>
  <si>
    <t xml:space="preserve">Ville / pays</t>
  </si>
  <si>
    <t xml:space="preserve">Ex : Bujumbura, Burundi</t>
  </si>
  <si>
    <t xml:space="preserve">Devise utilisee pour les prix</t>
  </si>
  <si>
    <t xml:space="preserve">Ex : BIF, USD, FC, FCFA...</t>
  </si>
  <si>
    <t xml:space="preserve">Employes qui utiliseront le systeme : indiquez chaque personne, son telephone (le numero Telegram sert a creer le groupe du bot) et si elle est la caissiere.</t>
  </si>
  <si>
    <t xml:space="preserve">Nom de l'employe</t>
  </si>
  <si>
    <t xml:space="preserve">Telephone (Telegram)</t>
  </si>
  <si>
    <t xml:space="preserve">Caissiere ?</t>
  </si>
  <si>
    <t xml:space="preserve">Depenses de la boutique</t>
  </si>
  <si>
    <t xml:space="preserve">Indiquez ici toutes vos depenses qui ne concernent pas un produit precis. Dans la colonne frequence, choisissez dans la liste : MENSUELLE ou JOURNALIERE pour les depenses generales (loyer, salaires, transport des employes, electricite...), ou AVANT MISE EN VENTE pour ce que vous payez UNE SEULE FOIS avant que les produits arrivent au magasin : transport depuis les fournisseurs, dedouanement, transitaire, manutention... Indiquez-les EN GENERAL (montant global pour tout le lot) : le Catalogue les repartit tout seul sur vos produits pour calculer le prix de vente de chaque unite.</t>
  </si>
  <si>
    <t xml:space="preserve">Jours d'ouverture par mois :</t>
  </si>
  <si>
    <t xml:space="preserve">&lt;- sert a convertir les depenses journalieres en depenses mensuelles</t>
  </si>
  <si>
    <t xml:space="preserve">type_depense</t>
  </si>
  <si>
    <t xml:space="preserve">montant</t>
  </si>
  <si>
    <t xml:space="preserve">frequence</t>
  </si>
  <si>
    <t xml:space="preserve">Loyer de la boutique</t>
  </si>
  <si>
    <t xml:space="preserve">Mensuelle</t>
  </si>
  <si>
    <t xml:space="preserve">Salaires employes</t>
  </si>
  <si>
    <t xml:space="preserve">Transport des employes</t>
  </si>
  <si>
    <t xml:space="preserve">Journaliere</t>
  </si>
  <si>
    <t xml:space="preserve">Transport global depuis les fournisseurs</t>
  </si>
  <si>
    <t xml:space="preserve">Avant mise en vente</t>
  </si>
  <si>
    <t xml:space="preserve">Dedouanement (taxes et droits)</t>
  </si>
  <si>
    <t xml:space="preserve">Catalogue des produits</t>
  </si>
  <si>
    <t xml:space="preserve">Pourcentage de benefice :</t>
  </si>
  <si>
    <t xml:space="preserve">&lt;- modifiez-le (ex : 25%, 40%) : les prix de vente et les benefices se recalculent tout seuls.</t>
  </si>
  <si>
    <t xml:space="preserve">* = obligatoire</t>
  </si>
  <si>
    <t xml:space="preserve">nom_produit</t>
  </si>
  <si>
    <t xml:space="preserve">unite_achat</t>
  </si>
  <si>
    <t xml:space="preserve">quantite_achetee</t>
  </si>
  <si>
    <t xml:space="preserve">prix_fournisseur</t>
  </si>
  <si>
    <t xml:space="preserve">vendu_par</t>
  </si>
  <si>
    <t xml:space="preserve">contenu_unite_achat</t>
  </si>
  <si>
    <t xml:space="preserve">quantite_stock</t>
  </si>
  <si>
    <t xml:space="preserve">prix_vente_unitaire</t>
  </si>
  <si>
    <t xml:space="preserve">benefice_unitaire</t>
  </si>
  <si>
    <t xml:space="preserve">benefice_total</t>
  </si>
  <si>
    <t xml:space="preserve">Jus d'orange</t>
  </si>
  <si>
    <t xml:space="preserve">Carton</t>
  </si>
  <si>
    <t xml:space="preserve">Bouteille</t>
  </si>
  <si>
    <t xml:space="preserve">Sucre</t>
  </si>
  <si>
    <t xml:space="preserve">Sac</t>
  </si>
  <si>
    <t xml:space="preserve">Kilo</t>
  </si>
  <si>
    <t xml:space="preserve">COMMENT REMPLIR : cases JAUNES = a remplir ; cases GRISES = calculees toutes seules (ne rien ecrire). OBLIGATOIRE (titres rouges avec *) : nom_produit ; unite_achat (choisissez dans la liste : Carton, Sac, Kilo, Litre...) ; quantite_achetee (combien d'unites d'achat) ; prix_fournisseur (le prix d'UNE unite d'achat : prix par carton, par sac, par kilo...). SI VOUS VENDEZ COMME VOUS ACHETEZ (ex : kilo achete, kilo vendu) : laissez vendu_par et contenu_unite_achat vides. SI VOUS VENDEZ AU DETAIL (ex : carton achete, bouteille vendue) : choisissez dans vendu_par l'unite de vente (Bouteille) et ecrivez dans contenu_unite_achat combien il y en a dans UNE unite d'achat (24 bouteilles par carton). Le prix de vente et le benefice sont alors donnes PAR UNITE DE VENTE (par bouteille). Pour les voir par carton, mettez Carton dans vendu_par. La derniere colonne (benefice_total) ecrit, pour chaque produit, le benefice total sur tout ce que vous avez achete, ex : « Benefice total sur 34 Carton de fanta : 3 126 684 ». TRANSPORT ET DOUANE : indiquez-les EN GENERAL dans la feuille Depenses (frequence « Avant mise en vente »), ils sont repartis tout seuls sur vos produits selon la valeur d'achat de chacun. Prix de vente = (prix d'achat + part des frais d'arrivee) x (1 + pourcentage de benefice). Changez le pourcentage en haut : tout se recalcule. Les 2 lignes d'exemple supposent des frais d'arrivee de 50 % de la valeur d'achat.</t>
  </si>
  <si>
    <t xml:space="preserve">Simulateur de rentabilite - a utiliser avant d'investir</t>
  </si>
  <si>
    <t xml:space="preserve">indicateur</t>
  </si>
  <si>
    <t xml:space="preserve">valeur</t>
  </si>
  <si>
    <t xml:space="preserve">explication</t>
  </si>
  <si>
    <t xml:space="preserve">Investissement en marchandise</t>
  </si>
  <si>
    <t xml:space="preserve">Prix d'achat de toute la marchandise du catalogue (sans transport ni douane).</t>
  </si>
  <si>
    <t xml:space="preserve">Depenses avant mise en vente (une seule fois)</t>
  </si>
  <si>
    <t xml:space="preserve">Transport, douane et autres frais d'arrivee (feuille Depenses, sans les exemples gris).</t>
  </si>
  <si>
    <t xml:space="preserve">Investissement total de depart</t>
  </si>
  <si>
    <t xml:space="preserve">Marchandise + frais d'arrivee : l'argent a sortir avant de vendre.</t>
  </si>
  <si>
    <t xml:space="preserve">Chiffre d'affaires prevu</t>
  </si>
  <si>
    <t xml:space="preserve">Ce que vous encaissez si tout le stock est vendu au prix de vente calcule.</t>
  </si>
  <si>
    <t xml:space="preserve">Benefice apres frais d'arrivee</t>
  </si>
  <si>
    <t xml:space="preserve">Chiffre d'affaires moins l'investissement total, avant les charges generales.</t>
  </si>
  <si>
    <t xml:space="preserve">Nombre de mois pour tout vendre</t>
  </si>
  <si>
    <t xml:space="preserve">A REMPLIR : en combien de mois pensez-vous vendre tout ce stock ?</t>
  </si>
  <si>
    <t xml:space="preserve">Charges generales mensuelles</t>
  </si>
  <si>
    <t xml:space="preserve">Depenses « Mensuelle » + depenses « Journaliere » converties en mois (sans les exemples gris).</t>
  </si>
  <si>
    <t xml:space="preserve">Charges generales sur la periode</t>
  </si>
  <si>
    <t xml:space="preserve">Charges generales mensuelles x nombre de mois.</t>
  </si>
  <si>
    <t xml:space="preserve">Benefice final</t>
  </si>
  <si>
    <t xml:space="preserve">Benefice apres frais d'arrivee, moins les charges generales de la periode.</t>
  </si>
  <si>
    <t xml:space="preserve">Rentabilite sur l'investissement total</t>
  </si>
  <si>
    <t xml:space="preserve">Benefice final divise par l'investissement de depart (ex : 20 % = vous gagnez 20 pour 100 investis).</t>
  </si>
  <si>
    <t xml:space="preserve">Verdict</t>
  </si>
  <si>
    <t xml:space="preserve">Estimation : suppose que tout le stock est vendu au prix calcule pendant la periode choisie.</t>
  </si>
</sst>
</file>

<file path=xl/styles.xml><?xml version="1.0" encoding="utf-8"?>
<styleSheet xmlns="http://schemas.openxmlformats.org/spreadsheetml/2006/main">
  <numFmts count="7">
    <numFmt numFmtId="164" formatCode="General"/>
    <numFmt numFmtId="165" formatCode="@&quot; *&quot;"/>
    <numFmt numFmtId="166" formatCode="#,##0"/>
    <numFmt numFmtId="167" formatCode="0%"/>
    <numFmt numFmtId="168" formatCode="General"/>
    <numFmt numFmtId="169" formatCode="#,##0.00"/>
    <numFmt numFmtId="170" formatCode="0"/>
  </numFmts>
  <fonts count="12">
    <font>
      <sz val="11"/>
      <color theme="1"/>
      <name val="Calibri"/>
      <family val="2"/>
      <charset val="1"/>
    </font>
    <font>
      <sz val="10"/>
      <name val="Arial"/>
      <family val="0"/>
    </font>
    <font>
      <sz val="10"/>
      <name val="Arial"/>
      <family val="0"/>
    </font>
    <font>
      <sz val="10"/>
      <name val="Arial"/>
      <family val="0"/>
    </font>
    <font>
      <b val="true"/>
      <sz val="14"/>
      <color rgb="FFFFFFFF"/>
      <name val="Arial"/>
      <family val="0"/>
      <charset val="1"/>
    </font>
    <font>
      <b val="true"/>
      <sz val="11"/>
      <name val="Arial"/>
      <family val="0"/>
      <charset val="1"/>
    </font>
    <font>
      <sz val="11"/>
      <name val="Arial"/>
      <family val="0"/>
      <charset val="1"/>
    </font>
    <font>
      <b val="true"/>
      <sz val="10"/>
      <color rgb="FFC00000"/>
      <name val="Arial"/>
      <family val="0"/>
      <charset val="1"/>
    </font>
    <font>
      <b val="true"/>
      <sz val="11"/>
      <color rgb="FF1F4E78"/>
      <name val="Arial"/>
      <family val="0"/>
      <charset val="1"/>
    </font>
    <font>
      <i val="true"/>
      <sz val="11"/>
      <color rgb="FF808080"/>
      <name val="Arial"/>
      <family val="0"/>
      <charset val="1"/>
    </font>
    <font>
      <i val="true"/>
      <sz val="10"/>
      <color rgb="FF808080"/>
      <name val="Arial"/>
      <family val="0"/>
      <charset val="1"/>
    </font>
    <font>
      <b val="true"/>
      <sz val="11"/>
      <color rgb="FFC00000"/>
      <name val="Arial"/>
      <family val="0"/>
      <charset val="1"/>
    </font>
  </fonts>
  <fills count="6">
    <fill>
      <patternFill patternType="none"/>
    </fill>
    <fill>
      <patternFill patternType="gray125"/>
    </fill>
    <fill>
      <patternFill patternType="solid">
        <fgColor rgb="FF1F4E78"/>
        <bgColor rgb="FF003366"/>
      </patternFill>
    </fill>
    <fill>
      <patternFill patternType="solid">
        <fgColor rgb="FFD9E1F2"/>
        <bgColor rgb="FFEDEDED"/>
      </patternFill>
    </fill>
    <fill>
      <patternFill patternType="solid">
        <fgColor rgb="FFFFF2CC"/>
        <bgColor rgb="FFEDEDED"/>
      </patternFill>
    </fill>
    <fill>
      <patternFill patternType="solid">
        <fgColor rgb="FFEDEDED"/>
        <bgColor rgb="FFD9E1F2"/>
      </patternFill>
    </fill>
  </fills>
  <borders count="2">
    <border diagonalUp="false" diagonalDown="false">
      <left/>
      <right/>
      <top/>
      <bottom/>
      <diagonal/>
    </border>
    <border diagonalUp="false" diagonalDown="false">
      <left style="thin">
        <color rgb="FFB7B7B7"/>
      </left>
      <right style="thin">
        <color rgb="FFB7B7B7"/>
      </right>
      <top style="thin">
        <color rgb="FFB7B7B7"/>
      </top>
      <bottom style="thin">
        <color rgb="FFB7B7B7"/>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left" vertical="center" textRotation="0" wrapText="false" indent="1"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5" fontId="5" fillId="0" borderId="0" xfId="0" applyFont="true" applyBorder="false" applyAlignment="false" applyProtection="false">
      <alignment horizontal="general" vertical="bottom" textRotation="0" wrapText="false" indent="0" shrinkToFit="false"/>
      <protection locked="true" hidden="false"/>
    </xf>
    <xf numFmtId="164" fontId="0" fillId="4" borderId="1" xfId="0" applyFont="false" applyBorder="true" applyAlignment="false" applyProtection="true">
      <alignment horizontal="general" vertical="bottom" textRotation="0" wrapText="false" indent="0" shrinkToFit="false"/>
      <protection locked="fals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5" fontId="8" fillId="3" borderId="1" xfId="0" applyFont="true" applyBorder="true" applyAlignment="false" applyProtection="false">
      <alignment horizontal="general" vertical="bottom" textRotation="0" wrapText="false" indent="0" shrinkToFit="false"/>
      <protection locked="true" hidden="false"/>
    </xf>
    <xf numFmtId="164" fontId="6" fillId="4" borderId="1" xfId="0" applyFont="true" applyBorder="true" applyAlignment="false" applyProtection="true">
      <alignment horizontal="general" vertical="bottom" textRotation="0" wrapText="false" indent="0" shrinkToFit="false"/>
      <protection locked="false" hidden="false"/>
    </xf>
    <xf numFmtId="164" fontId="6" fillId="4" borderId="1" xfId="0" applyFont="true" applyBorder="true" applyAlignment="true" applyProtection="true">
      <alignment horizontal="center" vertical="bottom" textRotation="0" wrapText="false" indent="0" shrinkToFit="false"/>
      <protection locked="fals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5" fontId="11" fillId="3" borderId="1" xfId="0" applyFont="true" applyBorder="true" applyAlignment="true" applyProtection="false">
      <alignment horizontal="center" vertical="bottom" textRotation="0" wrapText="false" indent="0" shrinkToFit="false"/>
      <protection locked="true" hidden="false"/>
    </xf>
    <xf numFmtId="164" fontId="9" fillId="0" borderId="1" xfId="0" applyFont="true" applyBorder="true" applyAlignment="false" applyProtection="false">
      <alignment horizontal="general" vertical="bottom" textRotation="0" wrapText="false" indent="0" shrinkToFit="false"/>
      <protection locked="true" hidden="false"/>
    </xf>
    <xf numFmtId="166" fontId="9" fillId="0" borderId="1" xfId="0" applyFont="true" applyBorder="true" applyAlignment="false" applyProtection="false">
      <alignment horizontal="general" vertical="bottom" textRotation="0" wrapText="false" indent="0" shrinkToFit="false"/>
      <protection locked="true" hidden="false"/>
    </xf>
    <xf numFmtId="166" fontId="6" fillId="4" borderId="1" xfId="0" applyFont="true" applyBorder="true" applyAlignment="false" applyProtection="true">
      <alignment horizontal="general" vertical="bottom" textRotation="0" wrapText="false" indent="0" shrinkToFit="false"/>
      <protection locked="fals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7" fontId="6" fillId="4" borderId="1" xfId="0" applyFont="true" applyBorder="true" applyAlignment="true" applyProtection="true">
      <alignment horizontal="center" vertical="bottom" textRotation="0" wrapText="false" indent="0" shrinkToFit="false"/>
      <protection locked="false" hidden="false"/>
    </xf>
    <xf numFmtId="165" fontId="11" fillId="3" borderId="1"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8" fontId="9" fillId="0" borderId="1" xfId="0" applyFont="true" applyBorder="true" applyAlignment="false" applyProtection="true">
      <alignment horizontal="general" vertical="bottom" textRotation="0" wrapText="false" indent="0" shrinkToFit="false"/>
      <protection locked="true" hidden="true"/>
    </xf>
    <xf numFmtId="169" fontId="9" fillId="0" borderId="1" xfId="0" applyFont="true" applyBorder="true" applyAlignment="false" applyProtection="true">
      <alignment horizontal="general" vertical="bottom" textRotation="0" wrapText="false" indent="0" shrinkToFit="false"/>
      <protection locked="true" hidden="true"/>
    </xf>
    <xf numFmtId="164" fontId="6" fillId="5" borderId="1" xfId="0" applyFont="true" applyBorder="true" applyAlignment="false" applyProtection="true">
      <alignment horizontal="general" vertical="bottom" textRotation="0" wrapText="false" indent="0" shrinkToFit="false"/>
      <protection locked="true" hidden="true"/>
    </xf>
    <xf numFmtId="169" fontId="6" fillId="5" borderId="1" xfId="0" applyFont="true" applyBorder="true" applyAlignment="false" applyProtection="true">
      <alignment horizontal="general" vertical="bottom" textRotation="0" wrapText="false" indent="0" shrinkToFit="false"/>
      <protection locked="true" hidden="true"/>
    </xf>
    <xf numFmtId="164" fontId="8" fillId="3" borderId="1" xfId="0" applyFont="tru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false" applyProtection="false">
      <alignment horizontal="general" vertical="bottom" textRotation="0" wrapText="false" indent="0" shrinkToFit="false"/>
      <protection locked="true" hidden="false"/>
    </xf>
    <xf numFmtId="166" fontId="6" fillId="0" borderId="1" xfId="0" applyFont="true" applyBorder="true" applyAlignment="true" applyProtection="true">
      <alignment horizontal="right" vertical="bottom" textRotation="0" wrapText="true" indent="0" shrinkToFit="false"/>
      <protection locked="true" hidden="true"/>
    </xf>
    <xf numFmtId="164" fontId="10" fillId="0" borderId="1" xfId="0" applyFont="true" applyBorder="true" applyAlignment="true" applyProtection="false">
      <alignment horizontal="general" vertical="center" textRotation="0" wrapText="true" indent="0" shrinkToFit="false"/>
      <protection locked="true" hidden="false"/>
    </xf>
    <xf numFmtId="170" fontId="6" fillId="4" borderId="1" xfId="0" applyFont="true" applyBorder="true" applyAlignment="true" applyProtection="true">
      <alignment horizontal="right" vertical="bottom" textRotation="0" wrapText="true" indent="0" shrinkToFit="false"/>
      <protection locked="false" hidden="false"/>
    </xf>
    <xf numFmtId="167" fontId="6" fillId="0" borderId="1" xfId="0" applyFont="true" applyBorder="true" applyAlignment="true" applyProtection="true">
      <alignment horizontal="right" vertical="bottom" textRotation="0" wrapText="true" indent="0" shrinkToFit="false"/>
      <protection locked="true" hidden="true"/>
    </xf>
    <xf numFmtId="164" fontId="6" fillId="0" borderId="1" xfId="0" applyFont="true" applyBorder="true" applyAlignment="true" applyProtection="true">
      <alignment horizontal="left" vertical="center" textRotation="0" wrapText="true" indent="0" shrinkToFit="false"/>
      <protection locked="true" hidden="tru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7B7B7"/>
      <rgbColor rgb="FF808080"/>
      <rgbColor rgb="FF9999FF"/>
      <rgbColor rgb="FF993366"/>
      <rgbColor rgb="FFFFF2CC"/>
      <rgbColor rgb="FFEDEDED"/>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2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2" min="2" style="0" width="95"/>
  </cols>
  <sheetData>
    <row r="1" customFormat="false" ht="27.75" hidden="false" customHeight="true" outlineLevel="0" collapsed="false">
      <c r="A1" s="1" t="s">
        <v>0</v>
      </c>
      <c r="B1" s="1"/>
    </row>
    <row r="3" customFormat="false" ht="18" hidden="false" customHeight="true" outlineLevel="0" collapsed="false"/>
    <row r="4" customFormat="false" ht="18" hidden="false" customHeight="true" outlineLevel="0" collapsed="false">
      <c r="A4" s="2" t="s">
        <v>1</v>
      </c>
    </row>
    <row r="5" customFormat="false" ht="18" hidden="false" customHeight="true" outlineLevel="0" collapsed="false">
      <c r="B5" s="3" t="s">
        <v>2</v>
      </c>
    </row>
    <row r="6" customFormat="false" ht="18" hidden="false" customHeight="true" outlineLevel="0" collapsed="false"/>
    <row r="7" customFormat="false" ht="18" hidden="false" customHeight="true" outlineLevel="0" collapsed="false">
      <c r="A7" s="2" t="s">
        <v>3</v>
      </c>
      <c r="B7" s="3" t="s">
        <v>4</v>
      </c>
    </row>
    <row r="8" customFormat="false" ht="18" hidden="false" customHeight="true" outlineLevel="0" collapsed="false">
      <c r="A8" s="2" t="s">
        <v>5</v>
      </c>
      <c r="B8" s="3" t="s">
        <v>6</v>
      </c>
    </row>
    <row r="9" customFormat="false" ht="18" hidden="false" customHeight="true" outlineLevel="0" collapsed="false">
      <c r="A9" s="2" t="s">
        <v>7</v>
      </c>
      <c r="B9" s="3" t="s">
        <v>8</v>
      </c>
    </row>
    <row r="10" customFormat="false" ht="18" hidden="false" customHeight="true" outlineLevel="0" collapsed="false">
      <c r="A10" s="2" t="s">
        <v>9</v>
      </c>
      <c r="B10" s="3" t="s">
        <v>10</v>
      </c>
    </row>
    <row r="11" customFormat="false" ht="18" hidden="false" customHeight="true" outlineLevel="0" collapsed="false"/>
    <row r="12" customFormat="false" ht="18" hidden="false" customHeight="true" outlineLevel="0" collapsed="false">
      <c r="A12" s="2" t="s">
        <v>11</v>
      </c>
    </row>
    <row r="13" customFormat="false" ht="18" hidden="false" customHeight="true" outlineLevel="0" collapsed="false">
      <c r="B13" s="3" t="s">
        <v>12</v>
      </c>
    </row>
    <row r="14" customFormat="false" ht="18" hidden="false" customHeight="true" outlineLevel="0" collapsed="false">
      <c r="B14" s="3" t="s">
        <v>13</v>
      </c>
    </row>
    <row r="15" customFormat="false" ht="18" hidden="false" customHeight="true" outlineLevel="0" collapsed="false">
      <c r="B15" s="3" t="s">
        <v>14</v>
      </c>
    </row>
    <row r="16" customFormat="false" ht="18" hidden="false" customHeight="true" outlineLevel="0" collapsed="false">
      <c r="B16" s="3" t="s">
        <v>15</v>
      </c>
    </row>
    <row r="17" customFormat="false" ht="18" hidden="false" customHeight="true" outlineLevel="0" collapsed="false">
      <c r="B17" s="3" t="s">
        <v>16</v>
      </c>
    </row>
    <row r="18" customFormat="false" ht="18" hidden="false" customHeight="true" outlineLevel="0" collapsed="false">
      <c r="B18" s="3" t="s">
        <v>17</v>
      </c>
    </row>
    <row r="19" customFormat="false" ht="18" hidden="false" customHeight="true" outlineLevel="0" collapsed="false">
      <c r="B19" s="3" t="s">
        <v>18</v>
      </c>
    </row>
    <row r="20" customFormat="false" ht="18" hidden="false" customHeight="true" outlineLevel="0" collapsed="false">
      <c r="B20" s="3" t="s">
        <v>19</v>
      </c>
    </row>
    <row r="21" customFormat="false" ht="18" hidden="false" customHeight="true" outlineLevel="0" collapsed="false"/>
    <row r="22" customFormat="false" ht="18" hidden="false" customHeight="true" outlineLevel="0" collapsed="false">
      <c r="A22" s="2" t="s">
        <v>20</v>
      </c>
    </row>
    <row r="23" customFormat="false" ht="18" hidden="false" customHeight="true" outlineLevel="0" collapsed="false">
      <c r="A23" s="2" t="s">
        <v>21</v>
      </c>
    </row>
  </sheetData>
  <sheetProtection sheet="true" password="c2cb" formatColumns="false" formatRows="false"/>
  <mergeCells count="1">
    <mergeCell ref="A1:B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2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30"/>
    <col collapsed="false" customWidth="true" hidden="false" outlineLevel="0" max="3" min="3" style="0" width="45"/>
  </cols>
  <sheetData>
    <row r="1" customFormat="false" ht="27.75" hidden="false" customHeight="true" outlineLevel="0" collapsed="false">
      <c r="A1" s="1" t="s">
        <v>22</v>
      </c>
      <c r="B1" s="1"/>
      <c r="C1" s="1"/>
    </row>
    <row r="2" customFormat="false" ht="15" hidden="false" customHeight="false" outlineLevel="0" collapsed="false">
      <c r="A2" s="4" t="s">
        <v>23</v>
      </c>
    </row>
    <row r="3" customFormat="false" ht="15" hidden="false" customHeight="false" outlineLevel="0" collapsed="false">
      <c r="A3" s="5" t="s">
        <v>24</v>
      </c>
      <c r="B3" s="5" t="s">
        <v>25</v>
      </c>
      <c r="C3" s="5" t="s">
        <v>26</v>
      </c>
    </row>
    <row r="4" customFormat="false" ht="18" hidden="false" customHeight="true" outlineLevel="0" collapsed="false">
      <c r="A4" s="6" t="s">
        <v>27</v>
      </c>
      <c r="B4" s="7"/>
      <c r="C4" s="8" t="s">
        <v>28</v>
      </c>
    </row>
    <row r="5" customFormat="false" ht="18" hidden="false" customHeight="true" outlineLevel="0" collapsed="false">
      <c r="A5" s="6" t="s">
        <v>29</v>
      </c>
      <c r="B5" s="7"/>
      <c r="C5" s="8" t="s">
        <v>30</v>
      </c>
    </row>
    <row r="6" customFormat="false" ht="18" hidden="false" customHeight="true" outlineLevel="0" collapsed="false">
      <c r="A6" s="6" t="s">
        <v>31</v>
      </c>
      <c r="B6" s="7"/>
      <c r="C6" s="8" t="s">
        <v>32</v>
      </c>
    </row>
    <row r="7" customFormat="false" ht="18" hidden="false" customHeight="true" outlineLevel="0" collapsed="false">
      <c r="A7" s="2" t="s">
        <v>33</v>
      </c>
      <c r="B7" s="7"/>
      <c r="C7" s="8"/>
    </row>
    <row r="8" customFormat="false" ht="18" hidden="false" customHeight="true" outlineLevel="0" collapsed="false">
      <c r="A8" s="6" t="s">
        <v>34</v>
      </c>
      <c r="B8" s="7"/>
      <c r="C8" s="8"/>
    </row>
    <row r="9" customFormat="false" ht="18" hidden="false" customHeight="true" outlineLevel="0" collapsed="false">
      <c r="A9" s="6" t="s">
        <v>35</v>
      </c>
      <c r="B9" s="7"/>
      <c r="C9" s="8" t="s">
        <v>36</v>
      </c>
    </row>
    <row r="10" customFormat="false" ht="18" hidden="false" customHeight="true" outlineLevel="0" collapsed="false">
      <c r="A10" s="6" t="s">
        <v>37</v>
      </c>
      <c r="B10" s="7"/>
      <c r="C10" s="8" t="s">
        <v>38</v>
      </c>
    </row>
    <row r="12" customFormat="false" ht="30" hidden="false" customHeight="true" outlineLevel="0" collapsed="false">
      <c r="A12" s="9" t="s">
        <v>39</v>
      </c>
      <c r="B12" s="9"/>
      <c r="C12" s="9"/>
    </row>
    <row r="13" customFormat="false" ht="15" hidden="false" customHeight="false" outlineLevel="0" collapsed="false">
      <c r="A13" s="10" t="s">
        <v>40</v>
      </c>
      <c r="B13" s="10" t="s">
        <v>41</v>
      </c>
      <c r="C13" s="10" t="s">
        <v>42</v>
      </c>
    </row>
    <row r="14" customFormat="false" ht="15" hidden="false" customHeight="false" outlineLevel="0" collapsed="false">
      <c r="A14" s="11"/>
      <c r="B14" s="11"/>
      <c r="C14" s="11"/>
    </row>
    <row r="15" customFormat="false" ht="15" hidden="false" customHeight="false" outlineLevel="0" collapsed="false">
      <c r="A15" s="11"/>
      <c r="B15" s="11"/>
      <c r="C15" s="11"/>
    </row>
    <row r="16" customFormat="false" ht="15" hidden="false" customHeight="false" outlineLevel="0" collapsed="false">
      <c r="A16" s="11"/>
      <c r="B16" s="11"/>
      <c r="C16" s="11"/>
    </row>
    <row r="17" customFormat="false" ht="15" hidden="false" customHeight="false" outlineLevel="0" collapsed="false">
      <c r="A17" s="11"/>
      <c r="B17" s="11"/>
      <c r="C17" s="11"/>
    </row>
    <row r="18" customFormat="false" ht="15" hidden="false" customHeight="false" outlineLevel="0" collapsed="false">
      <c r="A18" s="11"/>
      <c r="B18" s="11"/>
      <c r="C18" s="11"/>
    </row>
    <row r="19" customFormat="false" ht="15" hidden="false" customHeight="false" outlineLevel="0" collapsed="false">
      <c r="A19" s="11"/>
      <c r="B19" s="11"/>
      <c r="C19" s="11"/>
    </row>
    <row r="20" customFormat="false" ht="15" hidden="false" customHeight="false" outlineLevel="0" collapsed="false">
      <c r="A20" s="11"/>
      <c r="B20" s="11"/>
      <c r="C20" s="11"/>
    </row>
    <row r="21" customFormat="false" ht="15" hidden="false" customHeight="false" outlineLevel="0" collapsed="false">
      <c r="A21" s="11"/>
      <c r="B21" s="11"/>
      <c r="C21" s="11"/>
    </row>
  </sheetData>
  <sheetProtection sheet="true" password="c2cb" formatColumns="false" formatRows="false"/>
  <mergeCells count="2">
    <mergeCell ref="A1:C1"/>
    <mergeCell ref="A12:C12"/>
  </mergeCells>
  <dataValidations count="1">
    <dataValidation allowBlank="true" error="Choisissez Oui ou Non dans la liste" errorStyle="stop" errorTitle="Caissiere" operator="between" showDropDown="false" showErrorMessage="true" showInputMessage="false" sqref="C14:C21" type="list">
      <formula1>"Oui,Non"</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2"/>
    <col collapsed="false" customWidth="true" hidden="false" outlineLevel="0" max="2" min="2" style="0" width="18"/>
    <col collapsed="false" customWidth="true" hidden="false" outlineLevel="0" max="3" min="3" style="0" width="24"/>
  </cols>
  <sheetData>
    <row r="1" customFormat="false" ht="27.75" hidden="false" customHeight="true" outlineLevel="0" collapsed="false">
      <c r="A1" s="1" t="s">
        <v>43</v>
      </c>
      <c r="B1" s="1"/>
      <c r="C1" s="1"/>
    </row>
    <row r="2" customFormat="false" ht="79.5" hidden="false" customHeight="true" outlineLevel="0" collapsed="false">
      <c r="A2" s="9" t="s">
        <v>44</v>
      </c>
      <c r="B2" s="9"/>
      <c r="C2" s="9"/>
    </row>
    <row r="3" customFormat="false" ht="15" hidden="false" customHeight="false" outlineLevel="0" collapsed="false">
      <c r="A3" s="2" t="s">
        <v>45</v>
      </c>
      <c r="B3" s="12" t="n">
        <v>26</v>
      </c>
      <c r="C3" s="13" t="s">
        <v>46</v>
      </c>
    </row>
    <row r="4" customFormat="false" ht="15" hidden="false" customHeight="false" outlineLevel="0" collapsed="false">
      <c r="A4" s="4" t="s">
        <v>23</v>
      </c>
    </row>
    <row r="5" customFormat="false" ht="15" hidden="false" customHeight="false" outlineLevel="0" collapsed="false">
      <c r="A5" s="14" t="s">
        <v>47</v>
      </c>
      <c r="B5" s="14" t="s">
        <v>48</v>
      </c>
      <c r="C5" s="14" t="s">
        <v>49</v>
      </c>
    </row>
    <row r="6" customFormat="false" ht="15" hidden="false" customHeight="false" outlineLevel="0" collapsed="false">
      <c r="A6" s="15" t="s">
        <v>50</v>
      </c>
      <c r="B6" s="16" t="n">
        <v>150000</v>
      </c>
      <c r="C6" s="15" t="s">
        <v>51</v>
      </c>
    </row>
    <row r="7" customFormat="false" ht="15" hidden="false" customHeight="false" outlineLevel="0" collapsed="false">
      <c r="A7" s="15" t="s">
        <v>52</v>
      </c>
      <c r="B7" s="16" t="n">
        <v>300000</v>
      </c>
      <c r="C7" s="15" t="s">
        <v>51</v>
      </c>
    </row>
    <row r="8" customFormat="false" ht="15" hidden="false" customHeight="false" outlineLevel="0" collapsed="false">
      <c r="A8" s="15" t="s">
        <v>53</v>
      </c>
      <c r="B8" s="16" t="n">
        <v>3000</v>
      </c>
      <c r="C8" s="15" t="s">
        <v>54</v>
      </c>
    </row>
    <row r="9" customFormat="false" ht="15" hidden="false" customHeight="false" outlineLevel="0" collapsed="false">
      <c r="A9" s="15" t="s">
        <v>55</v>
      </c>
      <c r="B9" s="16" t="n">
        <v>400000</v>
      </c>
      <c r="C9" s="15" t="s">
        <v>56</v>
      </c>
    </row>
    <row r="10" customFormat="false" ht="15" hidden="false" customHeight="false" outlineLevel="0" collapsed="false">
      <c r="A10" s="15" t="s">
        <v>57</v>
      </c>
      <c r="B10" s="16" t="n">
        <v>350000</v>
      </c>
      <c r="C10" s="15" t="s">
        <v>56</v>
      </c>
    </row>
    <row r="11" customFormat="false" ht="15" hidden="false" customHeight="false" outlineLevel="0" collapsed="false">
      <c r="A11" s="11"/>
      <c r="B11" s="17"/>
      <c r="C11" s="11"/>
    </row>
    <row r="12" customFormat="false" ht="15" hidden="false" customHeight="false" outlineLevel="0" collapsed="false">
      <c r="A12" s="11"/>
      <c r="B12" s="17"/>
      <c r="C12" s="11"/>
    </row>
    <row r="13" customFormat="false" ht="15" hidden="false" customHeight="false" outlineLevel="0" collapsed="false">
      <c r="A13" s="11"/>
      <c r="B13" s="17"/>
      <c r="C13" s="11"/>
    </row>
    <row r="14" customFormat="false" ht="15" hidden="false" customHeight="false" outlineLevel="0" collapsed="false">
      <c r="A14" s="11"/>
      <c r="B14" s="17"/>
      <c r="C14" s="11"/>
    </row>
    <row r="15" customFormat="false" ht="15" hidden="false" customHeight="false" outlineLevel="0" collapsed="false">
      <c r="A15" s="11"/>
      <c r="B15" s="17"/>
      <c r="C15" s="11"/>
    </row>
    <row r="16" customFormat="false" ht="15" hidden="false" customHeight="false" outlineLevel="0" collapsed="false">
      <c r="A16" s="11"/>
      <c r="B16" s="17"/>
      <c r="C16" s="11"/>
    </row>
    <row r="17" customFormat="false" ht="15" hidden="false" customHeight="false" outlineLevel="0" collapsed="false">
      <c r="A17" s="11"/>
      <c r="B17" s="17"/>
      <c r="C17" s="11"/>
    </row>
    <row r="18" customFormat="false" ht="15" hidden="false" customHeight="false" outlineLevel="0" collapsed="false">
      <c r="A18" s="11"/>
      <c r="B18" s="17"/>
      <c r="C18" s="11"/>
    </row>
    <row r="19" customFormat="false" ht="15" hidden="false" customHeight="false" outlineLevel="0" collapsed="false">
      <c r="A19" s="11"/>
      <c r="B19" s="17"/>
      <c r="C19" s="11"/>
    </row>
    <row r="20" customFormat="false" ht="15" hidden="false" customHeight="false" outlineLevel="0" collapsed="false">
      <c r="A20" s="11"/>
      <c r="B20" s="17"/>
      <c r="C20" s="11"/>
    </row>
    <row r="21" customFormat="false" ht="15" hidden="false" customHeight="false" outlineLevel="0" collapsed="false">
      <c r="A21" s="11"/>
      <c r="B21" s="17"/>
      <c r="C21" s="11"/>
    </row>
    <row r="22" customFormat="false" ht="15" hidden="false" customHeight="false" outlineLevel="0" collapsed="false">
      <c r="A22" s="11"/>
      <c r="B22" s="17"/>
      <c r="C22" s="11"/>
    </row>
    <row r="23" customFormat="false" ht="15" hidden="false" customHeight="false" outlineLevel="0" collapsed="false">
      <c r="A23" s="11"/>
      <c r="B23" s="17"/>
      <c r="C23" s="11"/>
    </row>
    <row r="24" customFormat="false" ht="15" hidden="false" customHeight="false" outlineLevel="0" collapsed="false">
      <c r="A24" s="11"/>
      <c r="B24" s="17"/>
      <c r="C24" s="11"/>
    </row>
    <row r="25" customFormat="false" ht="15" hidden="false" customHeight="false" outlineLevel="0" collapsed="false">
      <c r="A25" s="11"/>
      <c r="B25" s="17"/>
      <c r="C25" s="11"/>
    </row>
    <row r="26" customFormat="false" ht="15" hidden="false" customHeight="false" outlineLevel="0" collapsed="false">
      <c r="A26" s="11"/>
      <c r="B26" s="17"/>
      <c r="C26" s="11"/>
    </row>
    <row r="27" customFormat="false" ht="15" hidden="false" customHeight="false" outlineLevel="0" collapsed="false">
      <c r="A27" s="11"/>
      <c r="B27" s="17"/>
      <c r="C27" s="11"/>
    </row>
    <row r="28" customFormat="false" ht="15" hidden="false" customHeight="false" outlineLevel="0" collapsed="false">
      <c r="A28" s="11"/>
      <c r="B28" s="17"/>
      <c r="C28" s="11"/>
    </row>
    <row r="29" customFormat="false" ht="15" hidden="false" customHeight="false" outlineLevel="0" collapsed="false">
      <c r="A29" s="11"/>
      <c r="B29" s="17"/>
      <c r="C29" s="11"/>
    </row>
    <row r="30" customFormat="false" ht="15" hidden="false" customHeight="false" outlineLevel="0" collapsed="false">
      <c r="A30" s="11"/>
      <c r="B30" s="17"/>
      <c r="C30" s="11"/>
    </row>
  </sheetData>
  <sheetProtection sheet="true" password="c2cb" formatColumns="false" formatRows="false"/>
  <mergeCells count="2">
    <mergeCell ref="A1:C1"/>
    <mergeCell ref="A2:C2"/>
  </mergeCells>
  <dataValidations count="2">
    <dataValidation allowBlank="true" error="Choisissez dans la liste : Mensuelle, Journaliere ou Avant mise en vente" errorStyle="stop" errorTitle="Frequence" operator="between" showDropDown="false" showErrorMessage="true" showInputMessage="false" sqref="C6:C30" type="list">
      <formula1>"Mensuelle,Journaliere,Avant mise en vente"</formula1>
      <formula2>0</formula2>
    </dataValidation>
    <dataValidation allowBlank="true" error="Entrez un nombre positif" errorStyle="stop" errorTitle="Montant" operator="greaterThanOrEqual" showDropDown="false" showErrorMessage="true" showInputMessage="false" sqref="B3 B6:B30" type="decimal">
      <formula1>0</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5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3" topLeftCell="B4" activePane="bottomRight" state="frozen"/>
      <selection pane="topLeft" activeCell="A1" activeCellId="0" sqref="A1"/>
      <selection pane="topRight" activeCell="B1" activeCellId="0" sqref="B1"/>
      <selection pane="bottomLeft" activeCell="A4" activeCellId="0" sqref="A4"/>
      <selection pane="bottomRigh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6"/>
    <col collapsed="false" customWidth="true" hidden="false" outlineLevel="0" max="3" min="3" style="0" width="18"/>
    <col collapsed="false" customWidth="true" hidden="false" outlineLevel="0" max="4" min="4" style="0" width="20"/>
    <col collapsed="false" customWidth="true" hidden="false" outlineLevel="0" max="5" min="5" style="0" width="16"/>
    <col collapsed="false" customWidth="true" hidden="false" outlineLevel="0" max="6" min="6" style="0" width="22"/>
    <col collapsed="false" customWidth="true" hidden="false" outlineLevel="0" max="7" min="7" style="0" width="18"/>
    <col collapsed="false" customWidth="true" hidden="false" outlineLevel="0" max="9" min="8" style="0" width="22"/>
    <col collapsed="false" customWidth="true" hidden="false" outlineLevel="0" max="10" min="10" style="0" width="52"/>
  </cols>
  <sheetData>
    <row r="1" customFormat="false" ht="27.75" hidden="false" customHeight="true" outlineLevel="0" collapsed="false">
      <c r="A1" s="1" t="s">
        <v>58</v>
      </c>
      <c r="B1" s="1"/>
      <c r="C1" s="1"/>
      <c r="D1" s="1"/>
      <c r="E1" s="1"/>
      <c r="F1" s="1"/>
      <c r="G1" s="1"/>
      <c r="H1" s="1"/>
      <c r="I1" s="1"/>
      <c r="J1" s="1"/>
    </row>
    <row r="2" customFormat="false" ht="15" hidden="false" customHeight="false" outlineLevel="0" collapsed="false">
      <c r="A2" s="18" t="s">
        <v>59</v>
      </c>
      <c r="B2" s="18"/>
      <c r="C2" s="19" t="n">
        <v>0.3</v>
      </c>
      <c r="D2" s="13" t="s">
        <v>60</v>
      </c>
      <c r="I2" s="4" t="s">
        <v>61</v>
      </c>
    </row>
    <row r="3" customFormat="false" ht="39.75" hidden="false" customHeight="true" outlineLevel="0" collapsed="false">
      <c r="A3" s="20" t="s">
        <v>62</v>
      </c>
      <c r="B3" s="20" t="s">
        <v>63</v>
      </c>
      <c r="C3" s="20" t="s">
        <v>64</v>
      </c>
      <c r="D3" s="20" t="s">
        <v>65</v>
      </c>
      <c r="E3" s="21" t="s">
        <v>66</v>
      </c>
      <c r="F3" s="21" t="s">
        <v>67</v>
      </c>
      <c r="G3" s="21" t="s">
        <v>68</v>
      </c>
      <c r="H3" s="21" t="s">
        <v>69</v>
      </c>
      <c r="I3" s="21" t="s">
        <v>70</v>
      </c>
      <c r="J3" s="21" t="s">
        <v>71</v>
      </c>
    </row>
    <row r="4" customFormat="false" ht="15" hidden="false" customHeight="false" outlineLevel="0" collapsed="false">
      <c r="A4" s="15" t="s">
        <v>72</v>
      </c>
      <c r="B4" s="15" t="s">
        <v>73</v>
      </c>
      <c r="C4" s="15" t="n">
        <v>10</v>
      </c>
      <c r="D4" s="15" t="n">
        <v>36000</v>
      </c>
      <c r="E4" s="15" t="s">
        <v>74</v>
      </c>
      <c r="F4" s="15" t="n">
        <v>24</v>
      </c>
      <c r="G4" s="22" t="n">
        <f aca="false">IF(OR(D4="",N(C4)=0),"",IF(IF(OR(E4="",E4=B4),1,N(F4))=0,"",C4*IF(OR(E4="",E4=B4),1,N(F4))))</f>
        <v>240</v>
      </c>
      <c r="H4" s="22" t="n">
        <f aca="false">IF(OR(D4="",N(C4)=0),"",IF(IF(OR(E4="",E4=B4),1,N(F4))=0,"Indiquez la colonne F",ROUND((D4/IF(OR(E4="",E4=B4),1,N(F4)))*(1+0.5)*(1+$C$2),IF((D4/IF(OR(E4="",E4=B4),1,N(F4)))*(1+0.5)*(1+$C$2)&lt;100,2,0))))</f>
        <v>2925</v>
      </c>
      <c r="I4" s="23" t="n">
        <f aca="false">IF(ISNUMBER(H4),H4-(D4/IF(OR(E4="",E4=B4),1,N(F4)))*(1+0.5),"")</f>
        <v>675</v>
      </c>
      <c r="J4" s="22" t="str">
        <f aca="false">IF(ISNUMBER(H4),"Benefice total sur "&amp;C4&amp;" "&amp;B4&amp;" de "&amp;A4&amp;" : "&amp;FIXED(I4*G4,0),"")</f>
        <v>Benefice total sur 10 Carton de Jus d'orange : 162,000</v>
      </c>
    </row>
    <row r="5" customFormat="false" ht="15" hidden="false" customHeight="false" outlineLevel="0" collapsed="false">
      <c r="A5" s="15" t="s">
        <v>75</v>
      </c>
      <c r="B5" s="15" t="s">
        <v>76</v>
      </c>
      <c r="C5" s="15" t="n">
        <v>4</v>
      </c>
      <c r="D5" s="15" t="n">
        <v>150000</v>
      </c>
      <c r="E5" s="15" t="s">
        <v>77</v>
      </c>
      <c r="F5" s="15" t="n">
        <v>50</v>
      </c>
      <c r="G5" s="22" t="n">
        <f aca="false">IF(OR(D5="",N(C5)=0),"",IF(IF(OR(E5="",E5=B5),1,N(F5))=0,"",C5*IF(OR(E5="",E5=B5),1,N(F5))))</f>
        <v>200</v>
      </c>
      <c r="H5" s="22" t="n">
        <f aca="false">IF(OR(D5="",N(C5)=0),"",IF(IF(OR(E5="",E5=B5),1,N(F5))=0,"Indiquez la colonne F",ROUND((D5/IF(OR(E5="",E5=B5),1,N(F5)))*(1+0.5)*(1+$C$2),IF((D5/IF(OR(E5="",E5=B5),1,N(F5)))*(1+0.5)*(1+$C$2)&lt;100,2,0))))</f>
        <v>5850</v>
      </c>
      <c r="I5" s="23" t="n">
        <f aca="false">IF(ISNUMBER(H5),H5-(D5/IF(OR(E5="",E5=B5),1,N(F5)))*(1+0.5),"")</f>
        <v>1350</v>
      </c>
      <c r="J5" s="22" t="str">
        <f aca="false">IF(ISNUMBER(H5),"Benefice total sur "&amp;C5&amp;" "&amp;B5&amp;" de "&amp;A5&amp;" : "&amp;FIXED(I5*G5,0),"")</f>
        <v>Benefice total sur 4 Sac de Sucre : 270,000</v>
      </c>
    </row>
    <row r="6" customFormat="false" ht="15" hidden="false" customHeight="false" outlineLevel="0" collapsed="false">
      <c r="A6" s="11"/>
      <c r="B6" s="11"/>
      <c r="C6" s="11"/>
      <c r="D6" s="11"/>
      <c r="E6" s="11"/>
      <c r="F6" s="11"/>
      <c r="G6" s="24" t="str">
        <f aca="false">IF(OR(D6="",N(C6)=0),"",IF(IF(OR(E6="",E6=B6),1,N(F6))=0,"",C6*IF(OR(E6="",E6=B6),1,N(F6))))</f>
        <v/>
      </c>
      <c r="H6" s="24" t="str">
        <f aca="false">IF(OR(D6="",N(C6)=0),"",IF(IF(OR(E6="",E6=B6),1,N(F6))=0,"Indiquez la colonne F",ROUND((D6/IF(OR(E6="",E6=B6),1,N(F6)))*(1+IF(SUMPRODUCT($C$6:$C$55,$D$6:$D$55)=0,0,SUMIFS(Depenses!$B$11:$B$30,Depenses!$C$11:$C$30,"Avant mise en vente")/SUMPRODUCT($C$6:$C$55,$D$6:$D$55)))*(1+$C$2),IF((D6/IF(OR(E6="",E6=B6),1,N(F6)))*(1+IF(SUMPRODUCT($C$6:$C$55,$D$6:$D$55)=0,0,SUMIFS(Depenses!$B$11:$B$30,Depenses!$C$11:$C$30,"Avant mise en vente")/SUMPRODUCT($C$6:$C$55,$D$6:$D$55)))*(1+$C$2)&lt;100,2,0))))</f>
        <v/>
      </c>
      <c r="I6" s="25" t="str">
        <f aca="false">IF(ISNUMBER(H6),H6-(D6/IF(OR(E6="",E6=B6),1,N(F6)))*(1+IF(SUMPRODUCT($C$6:$C$55,$D$6:$D$55)=0,0,SUMIFS(Depenses!$B$11:$B$30,Depenses!$C$11:$C$30,"Avant mise en vente")/SUMPRODUCT($C$6:$C$55,$D$6:$D$55))),"")</f>
        <v/>
      </c>
      <c r="J6" s="24" t="str">
        <f aca="false">IF(ISNUMBER(H6),"Benefice total sur "&amp;C6&amp;" "&amp;B6&amp;" de "&amp;A6&amp;" : "&amp;FIXED(I6*G6,0),"")</f>
        <v/>
      </c>
    </row>
    <row r="7" customFormat="false" ht="15" hidden="false" customHeight="false" outlineLevel="0" collapsed="false">
      <c r="A7" s="11"/>
      <c r="B7" s="11"/>
      <c r="C7" s="11"/>
      <c r="D7" s="11"/>
      <c r="E7" s="11"/>
      <c r="F7" s="11"/>
      <c r="G7" s="24" t="str">
        <f aca="false">IF(OR(D7="",N(C7)=0),"",IF(IF(OR(E7="",E7=B7),1,N(F7))=0,"",C7*IF(OR(E7="",E7=B7),1,N(F7))))</f>
        <v/>
      </c>
      <c r="H7" s="24" t="str">
        <f aca="false">IF(OR(D7="",N(C7)=0),"",IF(IF(OR(E7="",E7=B7),1,N(F7))=0,"Indiquez la colonne F",ROUND((D7/IF(OR(E7="",E7=B7),1,N(F7)))*(1+IF(SUMPRODUCT($C$6:$C$55,$D$6:$D$55)=0,0,SUMIFS(Depenses!$B$11:$B$30,Depenses!$C$11:$C$30,"Avant mise en vente")/SUMPRODUCT($C$6:$C$55,$D$6:$D$55)))*(1+$C$2),IF((D7/IF(OR(E7="",E7=B7),1,N(F7)))*(1+IF(SUMPRODUCT($C$6:$C$55,$D$6:$D$55)=0,0,SUMIFS(Depenses!$B$11:$B$30,Depenses!$C$11:$C$30,"Avant mise en vente")/SUMPRODUCT($C$6:$C$55,$D$6:$D$55)))*(1+$C$2)&lt;100,2,0))))</f>
        <v/>
      </c>
      <c r="I7" s="25" t="str">
        <f aca="false">IF(ISNUMBER(H7),H7-(D7/IF(OR(E7="",E7=B7),1,N(F7)))*(1+IF(SUMPRODUCT($C$6:$C$55,$D$6:$D$55)=0,0,SUMIFS(Depenses!$B$11:$B$30,Depenses!$C$11:$C$30,"Avant mise en vente")/SUMPRODUCT($C$6:$C$55,$D$6:$D$55))),"")</f>
        <v/>
      </c>
      <c r="J7" s="24" t="str">
        <f aca="false">IF(ISNUMBER(H7),"Benefice total sur "&amp;C7&amp;" "&amp;B7&amp;" de "&amp;A7&amp;" : "&amp;FIXED(I7*G7,0),"")</f>
        <v/>
      </c>
    </row>
    <row r="8" customFormat="false" ht="15" hidden="false" customHeight="false" outlineLevel="0" collapsed="false">
      <c r="A8" s="11"/>
      <c r="B8" s="11"/>
      <c r="C8" s="11"/>
      <c r="D8" s="11"/>
      <c r="E8" s="11"/>
      <c r="F8" s="11"/>
      <c r="G8" s="24" t="str">
        <f aca="false">IF(OR(D8="",N(C8)=0),"",IF(IF(OR(E8="",E8=B8),1,N(F8))=0,"",C8*IF(OR(E8="",E8=B8),1,N(F8))))</f>
        <v/>
      </c>
      <c r="H8" s="24" t="str">
        <f aca="false">IF(OR(D8="",N(C8)=0),"",IF(IF(OR(E8="",E8=B8),1,N(F8))=0,"Indiquez la colonne F",ROUND((D8/IF(OR(E8="",E8=B8),1,N(F8)))*(1+IF(SUMPRODUCT($C$6:$C$55,$D$6:$D$55)=0,0,SUMIFS(Depenses!$B$11:$B$30,Depenses!$C$11:$C$30,"Avant mise en vente")/SUMPRODUCT($C$6:$C$55,$D$6:$D$55)))*(1+$C$2),IF((D8/IF(OR(E8="",E8=B8),1,N(F8)))*(1+IF(SUMPRODUCT($C$6:$C$55,$D$6:$D$55)=0,0,SUMIFS(Depenses!$B$11:$B$30,Depenses!$C$11:$C$30,"Avant mise en vente")/SUMPRODUCT($C$6:$C$55,$D$6:$D$55)))*(1+$C$2)&lt;100,2,0))))</f>
        <v/>
      </c>
      <c r="I8" s="25" t="str">
        <f aca="false">IF(ISNUMBER(H8),H8-(D8/IF(OR(E8="",E8=B8),1,N(F8)))*(1+IF(SUMPRODUCT($C$6:$C$55,$D$6:$D$55)=0,0,SUMIFS(Depenses!$B$11:$B$30,Depenses!$C$11:$C$30,"Avant mise en vente")/SUMPRODUCT($C$6:$C$55,$D$6:$D$55))),"")</f>
        <v/>
      </c>
      <c r="J8" s="24" t="str">
        <f aca="false">IF(ISNUMBER(H8),"Benefice total sur "&amp;C8&amp;" "&amp;B8&amp;" de "&amp;A8&amp;" : "&amp;FIXED(I8*G8,0),"")</f>
        <v/>
      </c>
    </row>
    <row r="9" customFormat="false" ht="15" hidden="false" customHeight="false" outlineLevel="0" collapsed="false">
      <c r="A9" s="11"/>
      <c r="B9" s="11"/>
      <c r="C9" s="11"/>
      <c r="D9" s="11"/>
      <c r="E9" s="11"/>
      <c r="F9" s="11"/>
      <c r="G9" s="24" t="str">
        <f aca="false">IF(OR(D9="",N(C9)=0),"",IF(IF(OR(E9="",E9=B9),1,N(F9))=0,"",C9*IF(OR(E9="",E9=B9),1,N(F9))))</f>
        <v/>
      </c>
      <c r="H9" s="24" t="str">
        <f aca="false">IF(OR(D9="",N(C9)=0),"",IF(IF(OR(E9="",E9=B9),1,N(F9))=0,"Indiquez la colonne F",ROUND((D9/IF(OR(E9="",E9=B9),1,N(F9)))*(1+IF(SUMPRODUCT($C$6:$C$55,$D$6:$D$55)=0,0,SUMIFS(Depenses!$B$11:$B$30,Depenses!$C$11:$C$30,"Avant mise en vente")/SUMPRODUCT($C$6:$C$55,$D$6:$D$55)))*(1+$C$2),IF((D9/IF(OR(E9="",E9=B9),1,N(F9)))*(1+IF(SUMPRODUCT($C$6:$C$55,$D$6:$D$55)=0,0,SUMIFS(Depenses!$B$11:$B$30,Depenses!$C$11:$C$30,"Avant mise en vente")/SUMPRODUCT($C$6:$C$55,$D$6:$D$55)))*(1+$C$2)&lt;100,2,0))))</f>
        <v/>
      </c>
      <c r="I9" s="25" t="str">
        <f aca="false">IF(ISNUMBER(H9),H9-(D9/IF(OR(E9="",E9=B9),1,N(F9)))*(1+IF(SUMPRODUCT($C$6:$C$55,$D$6:$D$55)=0,0,SUMIFS(Depenses!$B$11:$B$30,Depenses!$C$11:$C$30,"Avant mise en vente")/SUMPRODUCT($C$6:$C$55,$D$6:$D$55))),"")</f>
        <v/>
      </c>
      <c r="J9" s="24" t="str">
        <f aca="false">IF(ISNUMBER(H9),"Benefice total sur "&amp;C9&amp;" "&amp;B9&amp;" de "&amp;A9&amp;" : "&amp;FIXED(I9*G9,0),"")</f>
        <v/>
      </c>
    </row>
    <row r="10" customFormat="false" ht="15" hidden="false" customHeight="false" outlineLevel="0" collapsed="false">
      <c r="A10" s="11"/>
      <c r="B10" s="11"/>
      <c r="C10" s="11"/>
      <c r="D10" s="11"/>
      <c r="E10" s="11"/>
      <c r="F10" s="11"/>
      <c r="G10" s="24" t="str">
        <f aca="false">IF(OR(D10="",N(C10)=0),"",IF(IF(OR(E10="",E10=B10),1,N(F10))=0,"",C10*IF(OR(E10="",E10=B10),1,N(F10))))</f>
        <v/>
      </c>
      <c r="H10" s="24" t="str">
        <f aca="false">IF(OR(D10="",N(C10)=0),"",IF(IF(OR(E10="",E10=B10),1,N(F10))=0,"Indiquez la colonne F",ROUND((D10/IF(OR(E10="",E10=B10),1,N(F10)))*(1+IF(SUMPRODUCT($C$6:$C$55,$D$6:$D$55)=0,0,SUMIFS(Depenses!$B$11:$B$30,Depenses!$C$11:$C$30,"Avant mise en vente")/SUMPRODUCT($C$6:$C$55,$D$6:$D$55)))*(1+$C$2),IF((D10/IF(OR(E10="",E10=B10),1,N(F10)))*(1+IF(SUMPRODUCT($C$6:$C$55,$D$6:$D$55)=0,0,SUMIFS(Depenses!$B$11:$B$30,Depenses!$C$11:$C$30,"Avant mise en vente")/SUMPRODUCT($C$6:$C$55,$D$6:$D$55)))*(1+$C$2)&lt;100,2,0))))</f>
        <v/>
      </c>
      <c r="I10" s="25" t="str">
        <f aca="false">IF(ISNUMBER(H10),H10-(D10/IF(OR(E10="",E10=B10),1,N(F10)))*(1+IF(SUMPRODUCT($C$6:$C$55,$D$6:$D$55)=0,0,SUMIFS(Depenses!$B$11:$B$30,Depenses!$C$11:$C$30,"Avant mise en vente")/SUMPRODUCT($C$6:$C$55,$D$6:$D$55))),"")</f>
        <v/>
      </c>
      <c r="J10" s="24" t="str">
        <f aca="false">IF(ISNUMBER(H10),"Benefice total sur "&amp;C10&amp;" "&amp;B10&amp;" de "&amp;A10&amp;" : "&amp;FIXED(I10*G10,0),"")</f>
        <v/>
      </c>
    </row>
    <row r="11" customFormat="false" ht="15" hidden="false" customHeight="false" outlineLevel="0" collapsed="false">
      <c r="A11" s="11"/>
      <c r="B11" s="11"/>
      <c r="C11" s="11"/>
      <c r="D11" s="11"/>
      <c r="E11" s="11"/>
      <c r="F11" s="11"/>
      <c r="G11" s="24" t="str">
        <f aca="false">IF(OR(D11="",N(C11)=0),"",IF(IF(OR(E11="",E11=B11),1,N(F11))=0,"",C11*IF(OR(E11="",E11=B11),1,N(F11))))</f>
        <v/>
      </c>
      <c r="H11" s="24" t="str">
        <f aca="false">IF(OR(D11="",N(C11)=0),"",IF(IF(OR(E11="",E11=B11),1,N(F11))=0,"Indiquez la colonne F",ROUND((D11/IF(OR(E11="",E11=B11),1,N(F11)))*(1+IF(SUMPRODUCT($C$6:$C$55,$D$6:$D$55)=0,0,SUMIFS(Depenses!$B$11:$B$30,Depenses!$C$11:$C$30,"Avant mise en vente")/SUMPRODUCT($C$6:$C$55,$D$6:$D$55)))*(1+$C$2),IF((D11/IF(OR(E11="",E11=B11),1,N(F11)))*(1+IF(SUMPRODUCT($C$6:$C$55,$D$6:$D$55)=0,0,SUMIFS(Depenses!$B$11:$B$30,Depenses!$C$11:$C$30,"Avant mise en vente")/SUMPRODUCT($C$6:$C$55,$D$6:$D$55)))*(1+$C$2)&lt;100,2,0))))</f>
        <v/>
      </c>
      <c r="I11" s="25" t="str">
        <f aca="false">IF(ISNUMBER(H11),H11-(D11/IF(OR(E11="",E11=B11),1,N(F11)))*(1+IF(SUMPRODUCT($C$6:$C$55,$D$6:$D$55)=0,0,SUMIFS(Depenses!$B$11:$B$30,Depenses!$C$11:$C$30,"Avant mise en vente")/SUMPRODUCT($C$6:$C$55,$D$6:$D$55))),"")</f>
        <v/>
      </c>
      <c r="J11" s="24" t="str">
        <f aca="false">IF(ISNUMBER(H11),"Benefice total sur "&amp;C11&amp;" "&amp;B11&amp;" de "&amp;A11&amp;" : "&amp;FIXED(I11*G11,0),"")</f>
        <v/>
      </c>
    </row>
    <row r="12" customFormat="false" ht="15" hidden="false" customHeight="false" outlineLevel="0" collapsed="false">
      <c r="A12" s="11"/>
      <c r="B12" s="11"/>
      <c r="C12" s="11"/>
      <c r="D12" s="11"/>
      <c r="E12" s="11"/>
      <c r="F12" s="11"/>
      <c r="G12" s="24" t="str">
        <f aca="false">IF(OR(D12="",N(C12)=0),"",IF(IF(OR(E12="",E12=B12),1,N(F12))=0,"",C12*IF(OR(E12="",E12=B12),1,N(F12))))</f>
        <v/>
      </c>
      <c r="H12" s="24" t="str">
        <f aca="false">IF(OR(D12="",N(C12)=0),"",IF(IF(OR(E12="",E12=B12),1,N(F12))=0,"Indiquez la colonne F",ROUND((D12/IF(OR(E12="",E12=B12),1,N(F12)))*(1+IF(SUMPRODUCT($C$6:$C$55,$D$6:$D$55)=0,0,SUMIFS(Depenses!$B$11:$B$30,Depenses!$C$11:$C$30,"Avant mise en vente")/SUMPRODUCT($C$6:$C$55,$D$6:$D$55)))*(1+$C$2),IF((D12/IF(OR(E12="",E12=B12),1,N(F12)))*(1+IF(SUMPRODUCT($C$6:$C$55,$D$6:$D$55)=0,0,SUMIFS(Depenses!$B$11:$B$30,Depenses!$C$11:$C$30,"Avant mise en vente")/SUMPRODUCT($C$6:$C$55,$D$6:$D$55)))*(1+$C$2)&lt;100,2,0))))</f>
        <v/>
      </c>
      <c r="I12" s="25" t="str">
        <f aca="false">IF(ISNUMBER(H12),H12-(D12/IF(OR(E12="",E12=B12),1,N(F12)))*(1+IF(SUMPRODUCT($C$6:$C$55,$D$6:$D$55)=0,0,SUMIFS(Depenses!$B$11:$B$30,Depenses!$C$11:$C$30,"Avant mise en vente")/SUMPRODUCT($C$6:$C$55,$D$6:$D$55))),"")</f>
        <v/>
      </c>
      <c r="J12" s="24" t="str">
        <f aca="false">IF(ISNUMBER(H12),"Benefice total sur "&amp;C12&amp;" "&amp;B12&amp;" de "&amp;A12&amp;" : "&amp;FIXED(I12*G12,0),"")</f>
        <v/>
      </c>
    </row>
    <row r="13" customFormat="false" ht="15" hidden="false" customHeight="false" outlineLevel="0" collapsed="false">
      <c r="A13" s="11"/>
      <c r="B13" s="11"/>
      <c r="C13" s="11"/>
      <c r="D13" s="11"/>
      <c r="E13" s="11"/>
      <c r="F13" s="11"/>
      <c r="G13" s="24" t="str">
        <f aca="false">IF(OR(D13="",N(C13)=0),"",IF(IF(OR(E13="",E13=B13),1,N(F13))=0,"",C13*IF(OR(E13="",E13=B13),1,N(F13))))</f>
        <v/>
      </c>
      <c r="H13" s="24" t="str">
        <f aca="false">IF(OR(D13="",N(C13)=0),"",IF(IF(OR(E13="",E13=B13),1,N(F13))=0,"Indiquez la colonne F",ROUND((D13/IF(OR(E13="",E13=B13),1,N(F13)))*(1+IF(SUMPRODUCT($C$6:$C$55,$D$6:$D$55)=0,0,SUMIFS(Depenses!$B$11:$B$30,Depenses!$C$11:$C$30,"Avant mise en vente")/SUMPRODUCT($C$6:$C$55,$D$6:$D$55)))*(1+$C$2),IF((D13/IF(OR(E13="",E13=B13),1,N(F13)))*(1+IF(SUMPRODUCT($C$6:$C$55,$D$6:$D$55)=0,0,SUMIFS(Depenses!$B$11:$B$30,Depenses!$C$11:$C$30,"Avant mise en vente")/SUMPRODUCT($C$6:$C$55,$D$6:$D$55)))*(1+$C$2)&lt;100,2,0))))</f>
        <v/>
      </c>
      <c r="I13" s="25" t="str">
        <f aca="false">IF(ISNUMBER(H13),H13-(D13/IF(OR(E13="",E13=B13),1,N(F13)))*(1+IF(SUMPRODUCT($C$6:$C$55,$D$6:$D$55)=0,0,SUMIFS(Depenses!$B$11:$B$30,Depenses!$C$11:$C$30,"Avant mise en vente")/SUMPRODUCT($C$6:$C$55,$D$6:$D$55))),"")</f>
        <v/>
      </c>
      <c r="J13" s="24" t="str">
        <f aca="false">IF(ISNUMBER(H13),"Benefice total sur "&amp;C13&amp;" "&amp;B13&amp;" de "&amp;A13&amp;" : "&amp;FIXED(I13*G13,0),"")</f>
        <v/>
      </c>
    </row>
    <row r="14" customFormat="false" ht="15" hidden="false" customHeight="false" outlineLevel="0" collapsed="false">
      <c r="A14" s="11"/>
      <c r="B14" s="11"/>
      <c r="C14" s="11"/>
      <c r="D14" s="11"/>
      <c r="E14" s="11"/>
      <c r="F14" s="11"/>
      <c r="G14" s="24" t="str">
        <f aca="false">IF(OR(D14="",N(C14)=0),"",IF(IF(OR(E14="",E14=B14),1,N(F14))=0,"",C14*IF(OR(E14="",E14=B14),1,N(F14))))</f>
        <v/>
      </c>
      <c r="H14" s="24" t="str">
        <f aca="false">IF(OR(D14="",N(C14)=0),"",IF(IF(OR(E14="",E14=B14),1,N(F14))=0,"Indiquez la colonne F",ROUND((D14/IF(OR(E14="",E14=B14),1,N(F14)))*(1+IF(SUMPRODUCT($C$6:$C$55,$D$6:$D$55)=0,0,SUMIFS(Depenses!$B$11:$B$30,Depenses!$C$11:$C$30,"Avant mise en vente")/SUMPRODUCT($C$6:$C$55,$D$6:$D$55)))*(1+$C$2),IF((D14/IF(OR(E14="",E14=B14),1,N(F14)))*(1+IF(SUMPRODUCT($C$6:$C$55,$D$6:$D$55)=0,0,SUMIFS(Depenses!$B$11:$B$30,Depenses!$C$11:$C$30,"Avant mise en vente")/SUMPRODUCT($C$6:$C$55,$D$6:$D$55)))*(1+$C$2)&lt;100,2,0))))</f>
        <v/>
      </c>
      <c r="I14" s="25" t="str">
        <f aca="false">IF(ISNUMBER(H14),H14-(D14/IF(OR(E14="",E14=B14),1,N(F14)))*(1+IF(SUMPRODUCT($C$6:$C$55,$D$6:$D$55)=0,0,SUMIFS(Depenses!$B$11:$B$30,Depenses!$C$11:$C$30,"Avant mise en vente")/SUMPRODUCT($C$6:$C$55,$D$6:$D$55))),"")</f>
        <v/>
      </c>
      <c r="J14" s="24" t="str">
        <f aca="false">IF(ISNUMBER(H14),"Benefice total sur "&amp;C14&amp;" "&amp;B14&amp;" de "&amp;A14&amp;" : "&amp;FIXED(I14*G14,0),"")</f>
        <v/>
      </c>
    </row>
    <row r="15" customFormat="false" ht="15" hidden="false" customHeight="false" outlineLevel="0" collapsed="false">
      <c r="A15" s="11"/>
      <c r="B15" s="11"/>
      <c r="C15" s="11"/>
      <c r="D15" s="11"/>
      <c r="E15" s="11"/>
      <c r="F15" s="11"/>
      <c r="G15" s="24" t="str">
        <f aca="false">IF(OR(D15="",N(C15)=0),"",IF(IF(OR(E15="",E15=B15),1,N(F15))=0,"",C15*IF(OR(E15="",E15=B15),1,N(F15))))</f>
        <v/>
      </c>
      <c r="H15" s="24" t="str">
        <f aca="false">IF(OR(D15="",N(C15)=0),"",IF(IF(OR(E15="",E15=B15),1,N(F15))=0,"Indiquez la colonne F",ROUND((D15/IF(OR(E15="",E15=B15),1,N(F15)))*(1+IF(SUMPRODUCT($C$6:$C$55,$D$6:$D$55)=0,0,SUMIFS(Depenses!$B$11:$B$30,Depenses!$C$11:$C$30,"Avant mise en vente")/SUMPRODUCT($C$6:$C$55,$D$6:$D$55)))*(1+$C$2),IF((D15/IF(OR(E15="",E15=B15),1,N(F15)))*(1+IF(SUMPRODUCT($C$6:$C$55,$D$6:$D$55)=0,0,SUMIFS(Depenses!$B$11:$B$30,Depenses!$C$11:$C$30,"Avant mise en vente")/SUMPRODUCT($C$6:$C$55,$D$6:$D$55)))*(1+$C$2)&lt;100,2,0))))</f>
        <v/>
      </c>
      <c r="I15" s="25" t="str">
        <f aca="false">IF(ISNUMBER(H15),H15-(D15/IF(OR(E15="",E15=B15),1,N(F15)))*(1+IF(SUMPRODUCT($C$6:$C$55,$D$6:$D$55)=0,0,SUMIFS(Depenses!$B$11:$B$30,Depenses!$C$11:$C$30,"Avant mise en vente")/SUMPRODUCT($C$6:$C$55,$D$6:$D$55))),"")</f>
        <v/>
      </c>
      <c r="J15" s="24" t="str">
        <f aca="false">IF(ISNUMBER(H15),"Benefice total sur "&amp;C15&amp;" "&amp;B15&amp;" de "&amp;A15&amp;" : "&amp;FIXED(I15*G15,0),"")</f>
        <v/>
      </c>
    </row>
    <row r="16" customFormat="false" ht="15" hidden="false" customHeight="false" outlineLevel="0" collapsed="false">
      <c r="A16" s="11"/>
      <c r="B16" s="11"/>
      <c r="C16" s="11"/>
      <c r="D16" s="11"/>
      <c r="E16" s="11"/>
      <c r="F16" s="11"/>
      <c r="G16" s="24" t="str">
        <f aca="false">IF(OR(D16="",N(C16)=0),"",IF(IF(OR(E16="",E16=B16),1,N(F16))=0,"",C16*IF(OR(E16="",E16=B16),1,N(F16))))</f>
        <v/>
      </c>
      <c r="H16" s="24" t="str">
        <f aca="false">IF(OR(D16="",N(C16)=0),"",IF(IF(OR(E16="",E16=B16),1,N(F16))=0,"Indiquez la colonne F",ROUND((D16/IF(OR(E16="",E16=B16),1,N(F16)))*(1+IF(SUMPRODUCT($C$6:$C$55,$D$6:$D$55)=0,0,SUMIFS(Depenses!$B$11:$B$30,Depenses!$C$11:$C$30,"Avant mise en vente")/SUMPRODUCT($C$6:$C$55,$D$6:$D$55)))*(1+$C$2),IF((D16/IF(OR(E16="",E16=B16),1,N(F16)))*(1+IF(SUMPRODUCT($C$6:$C$55,$D$6:$D$55)=0,0,SUMIFS(Depenses!$B$11:$B$30,Depenses!$C$11:$C$30,"Avant mise en vente")/SUMPRODUCT($C$6:$C$55,$D$6:$D$55)))*(1+$C$2)&lt;100,2,0))))</f>
        <v/>
      </c>
      <c r="I16" s="25" t="str">
        <f aca="false">IF(ISNUMBER(H16),H16-(D16/IF(OR(E16="",E16=B16),1,N(F16)))*(1+IF(SUMPRODUCT($C$6:$C$55,$D$6:$D$55)=0,0,SUMIFS(Depenses!$B$11:$B$30,Depenses!$C$11:$C$30,"Avant mise en vente")/SUMPRODUCT($C$6:$C$55,$D$6:$D$55))),"")</f>
        <v/>
      </c>
      <c r="J16" s="24" t="str">
        <f aca="false">IF(ISNUMBER(H16),"Benefice total sur "&amp;C16&amp;" "&amp;B16&amp;" de "&amp;A16&amp;" : "&amp;FIXED(I16*G16,0),"")</f>
        <v/>
      </c>
    </row>
    <row r="17" customFormat="false" ht="15" hidden="false" customHeight="false" outlineLevel="0" collapsed="false">
      <c r="A17" s="11"/>
      <c r="B17" s="11"/>
      <c r="C17" s="11"/>
      <c r="D17" s="11"/>
      <c r="E17" s="11"/>
      <c r="F17" s="11"/>
      <c r="G17" s="24" t="str">
        <f aca="false">IF(OR(D17="",N(C17)=0),"",IF(IF(OR(E17="",E17=B17),1,N(F17))=0,"",C17*IF(OR(E17="",E17=B17),1,N(F17))))</f>
        <v/>
      </c>
      <c r="H17" s="24" t="str">
        <f aca="false">IF(OR(D17="",N(C17)=0),"",IF(IF(OR(E17="",E17=B17),1,N(F17))=0,"Indiquez la colonne F",ROUND((D17/IF(OR(E17="",E17=B17),1,N(F17)))*(1+IF(SUMPRODUCT($C$6:$C$55,$D$6:$D$55)=0,0,SUMIFS(Depenses!$B$11:$B$30,Depenses!$C$11:$C$30,"Avant mise en vente")/SUMPRODUCT($C$6:$C$55,$D$6:$D$55)))*(1+$C$2),IF((D17/IF(OR(E17="",E17=B17),1,N(F17)))*(1+IF(SUMPRODUCT($C$6:$C$55,$D$6:$D$55)=0,0,SUMIFS(Depenses!$B$11:$B$30,Depenses!$C$11:$C$30,"Avant mise en vente")/SUMPRODUCT($C$6:$C$55,$D$6:$D$55)))*(1+$C$2)&lt;100,2,0))))</f>
        <v/>
      </c>
      <c r="I17" s="25" t="str">
        <f aca="false">IF(ISNUMBER(H17),H17-(D17/IF(OR(E17="",E17=B17),1,N(F17)))*(1+IF(SUMPRODUCT($C$6:$C$55,$D$6:$D$55)=0,0,SUMIFS(Depenses!$B$11:$B$30,Depenses!$C$11:$C$30,"Avant mise en vente")/SUMPRODUCT($C$6:$C$55,$D$6:$D$55))),"")</f>
        <v/>
      </c>
      <c r="J17" s="24" t="str">
        <f aca="false">IF(ISNUMBER(H17),"Benefice total sur "&amp;C17&amp;" "&amp;B17&amp;" de "&amp;A17&amp;" : "&amp;FIXED(I17*G17,0),"")</f>
        <v/>
      </c>
    </row>
    <row r="18" customFormat="false" ht="15" hidden="false" customHeight="false" outlineLevel="0" collapsed="false">
      <c r="A18" s="11"/>
      <c r="B18" s="11"/>
      <c r="C18" s="11"/>
      <c r="D18" s="11"/>
      <c r="E18" s="11"/>
      <c r="F18" s="11"/>
      <c r="G18" s="24" t="str">
        <f aca="false">IF(OR(D18="",N(C18)=0),"",IF(IF(OR(E18="",E18=B18),1,N(F18))=0,"",C18*IF(OR(E18="",E18=B18),1,N(F18))))</f>
        <v/>
      </c>
      <c r="H18" s="24" t="str">
        <f aca="false">IF(OR(D18="",N(C18)=0),"",IF(IF(OR(E18="",E18=B18),1,N(F18))=0,"Indiquez la colonne F",ROUND((D18/IF(OR(E18="",E18=B18),1,N(F18)))*(1+IF(SUMPRODUCT($C$6:$C$55,$D$6:$D$55)=0,0,SUMIFS(Depenses!$B$11:$B$30,Depenses!$C$11:$C$30,"Avant mise en vente")/SUMPRODUCT($C$6:$C$55,$D$6:$D$55)))*(1+$C$2),IF((D18/IF(OR(E18="",E18=B18),1,N(F18)))*(1+IF(SUMPRODUCT($C$6:$C$55,$D$6:$D$55)=0,0,SUMIFS(Depenses!$B$11:$B$30,Depenses!$C$11:$C$30,"Avant mise en vente")/SUMPRODUCT($C$6:$C$55,$D$6:$D$55)))*(1+$C$2)&lt;100,2,0))))</f>
        <v/>
      </c>
      <c r="I18" s="25" t="str">
        <f aca="false">IF(ISNUMBER(H18),H18-(D18/IF(OR(E18="",E18=B18),1,N(F18)))*(1+IF(SUMPRODUCT($C$6:$C$55,$D$6:$D$55)=0,0,SUMIFS(Depenses!$B$11:$B$30,Depenses!$C$11:$C$30,"Avant mise en vente")/SUMPRODUCT($C$6:$C$55,$D$6:$D$55))),"")</f>
        <v/>
      </c>
      <c r="J18" s="24" t="str">
        <f aca="false">IF(ISNUMBER(H18),"Benefice total sur "&amp;C18&amp;" "&amp;B18&amp;" de "&amp;A18&amp;" : "&amp;FIXED(I18*G18,0),"")</f>
        <v/>
      </c>
    </row>
    <row r="19" customFormat="false" ht="15" hidden="false" customHeight="false" outlineLevel="0" collapsed="false">
      <c r="A19" s="11"/>
      <c r="B19" s="11"/>
      <c r="C19" s="11"/>
      <c r="D19" s="11"/>
      <c r="E19" s="11"/>
      <c r="F19" s="11"/>
      <c r="G19" s="24" t="str">
        <f aca="false">IF(OR(D19="",N(C19)=0),"",IF(IF(OR(E19="",E19=B19),1,N(F19))=0,"",C19*IF(OR(E19="",E19=B19),1,N(F19))))</f>
        <v/>
      </c>
      <c r="H19" s="24" t="str">
        <f aca="false">IF(OR(D19="",N(C19)=0),"",IF(IF(OR(E19="",E19=B19),1,N(F19))=0,"Indiquez la colonne F",ROUND((D19/IF(OR(E19="",E19=B19),1,N(F19)))*(1+IF(SUMPRODUCT($C$6:$C$55,$D$6:$D$55)=0,0,SUMIFS(Depenses!$B$11:$B$30,Depenses!$C$11:$C$30,"Avant mise en vente")/SUMPRODUCT($C$6:$C$55,$D$6:$D$55)))*(1+$C$2),IF((D19/IF(OR(E19="",E19=B19),1,N(F19)))*(1+IF(SUMPRODUCT($C$6:$C$55,$D$6:$D$55)=0,0,SUMIFS(Depenses!$B$11:$B$30,Depenses!$C$11:$C$30,"Avant mise en vente")/SUMPRODUCT($C$6:$C$55,$D$6:$D$55)))*(1+$C$2)&lt;100,2,0))))</f>
        <v/>
      </c>
      <c r="I19" s="25" t="str">
        <f aca="false">IF(ISNUMBER(H19),H19-(D19/IF(OR(E19="",E19=B19),1,N(F19)))*(1+IF(SUMPRODUCT($C$6:$C$55,$D$6:$D$55)=0,0,SUMIFS(Depenses!$B$11:$B$30,Depenses!$C$11:$C$30,"Avant mise en vente")/SUMPRODUCT($C$6:$C$55,$D$6:$D$55))),"")</f>
        <v/>
      </c>
      <c r="J19" s="24" t="str">
        <f aca="false">IF(ISNUMBER(H19),"Benefice total sur "&amp;C19&amp;" "&amp;B19&amp;" de "&amp;A19&amp;" : "&amp;FIXED(I19*G19,0),"")</f>
        <v/>
      </c>
    </row>
    <row r="20" customFormat="false" ht="15" hidden="false" customHeight="false" outlineLevel="0" collapsed="false">
      <c r="A20" s="11"/>
      <c r="B20" s="11"/>
      <c r="C20" s="11"/>
      <c r="D20" s="11"/>
      <c r="E20" s="11"/>
      <c r="F20" s="11"/>
      <c r="G20" s="24" t="str">
        <f aca="false">IF(OR(D20="",N(C20)=0),"",IF(IF(OR(E20="",E20=B20),1,N(F20))=0,"",C20*IF(OR(E20="",E20=B20),1,N(F20))))</f>
        <v/>
      </c>
      <c r="H20" s="24" t="str">
        <f aca="false">IF(OR(D20="",N(C20)=0),"",IF(IF(OR(E20="",E20=B20),1,N(F20))=0,"Indiquez la colonne F",ROUND((D20/IF(OR(E20="",E20=B20),1,N(F20)))*(1+IF(SUMPRODUCT($C$6:$C$55,$D$6:$D$55)=0,0,SUMIFS(Depenses!$B$11:$B$30,Depenses!$C$11:$C$30,"Avant mise en vente")/SUMPRODUCT($C$6:$C$55,$D$6:$D$55)))*(1+$C$2),IF((D20/IF(OR(E20="",E20=B20),1,N(F20)))*(1+IF(SUMPRODUCT($C$6:$C$55,$D$6:$D$55)=0,0,SUMIFS(Depenses!$B$11:$B$30,Depenses!$C$11:$C$30,"Avant mise en vente")/SUMPRODUCT($C$6:$C$55,$D$6:$D$55)))*(1+$C$2)&lt;100,2,0))))</f>
        <v/>
      </c>
      <c r="I20" s="25" t="str">
        <f aca="false">IF(ISNUMBER(H20),H20-(D20/IF(OR(E20="",E20=B20),1,N(F20)))*(1+IF(SUMPRODUCT($C$6:$C$55,$D$6:$D$55)=0,0,SUMIFS(Depenses!$B$11:$B$30,Depenses!$C$11:$C$30,"Avant mise en vente")/SUMPRODUCT($C$6:$C$55,$D$6:$D$55))),"")</f>
        <v/>
      </c>
      <c r="J20" s="24" t="str">
        <f aca="false">IF(ISNUMBER(H20),"Benefice total sur "&amp;C20&amp;" "&amp;B20&amp;" de "&amp;A20&amp;" : "&amp;FIXED(I20*G20,0),"")</f>
        <v/>
      </c>
    </row>
    <row r="21" customFormat="false" ht="15" hidden="false" customHeight="false" outlineLevel="0" collapsed="false">
      <c r="A21" s="11"/>
      <c r="B21" s="11"/>
      <c r="C21" s="11"/>
      <c r="D21" s="11"/>
      <c r="E21" s="11"/>
      <c r="F21" s="11"/>
      <c r="G21" s="24" t="str">
        <f aca="false">IF(OR(D21="",N(C21)=0),"",IF(IF(OR(E21="",E21=B21),1,N(F21))=0,"",C21*IF(OR(E21="",E21=B21),1,N(F21))))</f>
        <v/>
      </c>
      <c r="H21" s="24" t="str">
        <f aca="false">IF(OR(D21="",N(C21)=0),"",IF(IF(OR(E21="",E21=B21),1,N(F21))=0,"Indiquez la colonne F",ROUND((D21/IF(OR(E21="",E21=B21),1,N(F21)))*(1+IF(SUMPRODUCT($C$6:$C$55,$D$6:$D$55)=0,0,SUMIFS(Depenses!$B$11:$B$30,Depenses!$C$11:$C$30,"Avant mise en vente")/SUMPRODUCT($C$6:$C$55,$D$6:$D$55)))*(1+$C$2),IF((D21/IF(OR(E21="",E21=B21),1,N(F21)))*(1+IF(SUMPRODUCT($C$6:$C$55,$D$6:$D$55)=0,0,SUMIFS(Depenses!$B$11:$B$30,Depenses!$C$11:$C$30,"Avant mise en vente")/SUMPRODUCT($C$6:$C$55,$D$6:$D$55)))*(1+$C$2)&lt;100,2,0))))</f>
        <v/>
      </c>
      <c r="I21" s="25" t="str">
        <f aca="false">IF(ISNUMBER(H21),H21-(D21/IF(OR(E21="",E21=B21),1,N(F21)))*(1+IF(SUMPRODUCT($C$6:$C$55,$D$6:$D$55)=0,0,SUMIFS(Depenses!$B$11:$B$30,Depenses!$C$11:$C$30,"Avant mise en vente")/SUMPRODUCT($C$6:$C$55,$D$6:$D$55))),"")</f>
        <v/>
      </c>
      <c r="J21" s="24" t="str">
        <f aca="false">IF(ISNUMBER(H21),"Benefice total sur "&amp;C21&amp;" "&amp;B21&amp;" de "&amp;A21&amp;" : "&amp;FIXED(I21*G21,0),"")</f>
        <v/>
      </c>
    </row>
    <row r="22" customFormat="false" ht="15" hidden="false" customHeight="false" outlineLevel="0" collapsed="false">
      <c r="A22" s="11"/>
      <c r="B22" s="11"/>
      <c r="C22" s="11"/>
      <c r="D22" s="11"/>
      <c r="E22" s="11"/>
      <c r="F22" s="11"/>
      <c r="G22" s="24" t="str">
        <f aca="false">IF(OR(D22="",N(C22)=0),"",IF(IF(OR(E22="",E22=B22),1,N(F22))=0,"",C22*IF(OR(E22="",E22=B22),1,N(F22))))</f>
        <v/>
      </c>
      <c r="H22" s="24" t="str">
        <f aca="false">IF(OR(D22="",N(C22)=0),"",IF(IF(OR(E22="",E22=B22),1,N(F22))=0,"Indiquez la colonne F",ROUND((D22/IF(OR(E22="",E22=B22),1,N(F22)))*(1+IF(SUMPRODUCT($C$6:$C$55,$D$6:$D$55)=0,0,SUMIFS(Depenses!$B$11:$B$30,Depenses!$C$11:$C$30,"Avant mise en vente")/SUMPRODUCT($C$6:$C$55,$D$6:$D$55)))*(1+$C$2),IF((D22/IF(OR(E22="",E22=B22),1,N(F22)))*(1+IF(SUMPRODUCT($C$6:$C$55,$D$6:$D$55)=0,0,SUMIFS(Depenses!$B$11:$B$30,Depenses!$C$11:$C$30,"Avant mise en vente")/SUMPRODUCT($C$6:$C$55,$D$6:$D$55)))*(1+$C$2)&lt;100,2,0))))</f>
        <v/>
      </c>
      <c r="I22" s="25" t="str">
        <f aca="false">IF(ISNUMBER(H22),H22-(D22/IF(OR(E22="",E22=B22),1,N(F22)))*(1+IF(SUMPRODUCT($C$6:$C$55,$D$6:$D$55)=0,0,SUMIFS(Depenses!$B$11:$B$30,Depenses!$C$11:$C$30,"Avant mise en vente")/SUMPRODUCT($C$6:$C$55,$D$6:$D$55))),"")</f>
        <v/>
      </c>
      <c r="J22" s="24" t="str">
        <f aca="false">IF(ISNUMBER(H22),"Benefice total sur "&amp;C22&amp;" "&amp;B22&amp;" de "&amp;A22&amp;" : "&amp;FIXED(I22*G22,0),"")</f>
        <v/>
      </c>
    </row>
    <row r="23" customFormat="false" ht="15" hidden="false" customHeight="false" outlineLevel="0" collapsed="false">
      <c r="A23" s="11"/>
      <c r="B23" s="11"/>
      <c r="C23" s="11"/>
      <c r="D23" s="11"/>
      <c r="E23" s="11"/>
      <c r="F23" s="11"/>
      <c r="G23" s="24" t="str">
        <f aca="false">IF(OR(D23="",N(C23)=0),"",IF(IF(OR(E23="",E23=B23),1,N(F23))=0,"",C23*IF(OR(E23="",E23=B23),1,N(F23))))</f>
        <v/>
      </c>
      <c r="H23" s="24" t="str">
        <f aca="false">IF(OR(D23="",N(C23)=0),"",IF(IF(OR(E23="",E23=B23),1,N(F23))=0,"Indiquez la colonne F",ROUND((D23/IF(OR(E23="",E23=B23),1,N(F23)))*(1+IF(SUMPRODUCT($C$6:$C$55,$D$6:$D$55)=0,0,SUMIFS(Depenses!$B$11:$B$30,Depenses!$C$11:$C$30,"Avant mise en vente")/SUMPRODUCT($C$6:$C$55,$D$6:$D$55)))*(1+$C$2),IF((D23/IF(OR(E23="",E23=B23),1,N(F23)))*(1+IF(SUMPRODUCT($C$6:$C$55,$D$6:$D$55)=0,0,SUMIFS(Depenses!$B$11:$B$30,Depenses!$C$11:$C$30,"Avant mise en vente")/SUMPRODUCT($C$6:$C$55,$D$6:$D$55)))*(1+$C$2)&lt;100,2,0))))</f>
        <v/>
      </c>
      <c r="I23" s="25" t="str">
        <f aca="false">IF(ISNUMBER(H23),H23-(D23/IF(OR(E23="",E23=B23),1,N(F23)))*(1+IF(SUMPRODUCT($C$6:$C$55,$D$6:$D$55)=0,0,SUMIFS(Depenses!$B$11:$B$30,Depenses!$C$11:$C$30,"Avant mise en vente")/SUMPRODUCT($C$6:$C$55,$D$6:$D$55))),"")</f>
        <v/>
      </c>
      <c r="J23" s="24" t="str">
        <f aca="false">IF(ISNUMBER(H23),"Benefice total sur "&amp;C23&amp;" "&amp;B23&amp;" de "&amp;A23&amp;" : "&amp;FIXED(I23*G23,0),"")</f>
        <v/>
      </c>
    </row>
    <row r="24" customFormat="false" ht="15" hidden="false" customHeight="false" outlineLevel="0" collapsed="false">
      <c r="A24" s="11"/>
      <c r="B24" s="11"/>
      <c r="C24" s="11"/>
      <c r="D24" s="11"/>
      <c r="E24" s="11"/>
      <c r="F24" s="11"/>
      <c r="G24" s="24" t="str">
        <f aca="false">IF(OR(D24="",N(C24)=0),"",IF(IF(OR(E24="",E24=B24),1,N(F24))=0,"",C24*IF(OR(E24="",E24=B24),1,N(F24))))</f>
        <v/>
      </c>
      <c r="H24" s="24" t="str">
        <f aca="false">IF(OR(D24="",N(C24)=0),"",IF(IF(OR(E24="",E24=B24),1,N(F24))=0,"Indiquez la colonne F",ROUND((D24/IF(OR(E24="",E24=B24),1,N(F24)))*(1+IF(SUMPRODUCT($C$6:$C$55,$D$6:$D$55)=0,0,SUMIFS(Depenses!$B$11:$B$30,Depenses!$C$11:$C$30,"Avant mise en vente")/SUMPRODUCT($C$6:$C$55,$D$6:$D$55)))*(1+$C$2),IF((D24/IF(OR(E24="",E24=B24),1,N(F24)))*(1+IF(SUMPRODUCT($C$6:$C$55,$D$6:$D$55)=0,0,SUMIFS(Depenses!$B$11:$B$30,Depenses!$C$11:$C$30,"Avant mise en vente")/SUMPRODUCT($C$6:$C$55,$D$6:$D$55)))*(1+$C$2)&lt;100,2,0))))</f>
        <v/>
      </c>
      <c r="I24" s="25" t="str">
        <f aca="false">IF(ISNUMBER(H24),H24-(D24/IF(OR(E24="",E24=B24),1,N(F24)))*(1+IF(SUMPRODUCT($C$6:$C$55,$D$6:$D$55)=0,0,SUMIFS(Depenses!$B$11:$B$30,Depenses!$C$11:$C$30,"Avant mise en vente")/SUMPRODUCT($C$6:$C$55,$D$6:$D$55))),"")</f>
        <v/>
      </c>
      <c r="J24" s="24" t="str">
        <f aca="false">IF(ISNUMBER(H24),"Benefice total sur "&amp;C24&amp;" "&amp;B24&amp;" de "&amp;A24&amp;" : "&amp;FIXED(I24*G24,0),"")</f>
        <v/>
      </c>
    </row>
    <row r="25" customFormat="false" ht="15" hidden="false" customHeight="false" outlineLevel="0" collapsed="false">
      <c r="A25" s="11"/>
      <c r="B25" s="11"/>
      <c r="C25" s="11"/>
      <c r="D25" s="11"/>
      <c r="E25" s="11"/>
      <c r="F25" s="11"/>
      <c r="G25" s="24" t="str">
        <f aca="false">IF(OR(D25="",N(C25)=0),"",IF(IF(OR(E25="",E25=B25),1,N(F25))=0,"",C25*IF(OR(E25="",E25=B25),1,N(F25))))</f>
        <v/>
      </c>
      <c r="H25" s="24" t="str">
        <f aca="false">IF(OR(D25="",N(C25)=0),"",IF(IF(OR(E25="",E25=B25),1,N(F25))=0,"Indiquez la colonne F",ROUND((D25/IF(OR(E25="",E25=B25),1,N(F25)))*(1+IF(SUMPRODUCT($C$6:$C$55,$D$6:$D$55)=0,0,SUMIFS(Depenses!$B$11:$B$30,Depenses!$C$11:$C$30,"Avant mise en vente")/SUMPRODUCT($C$6:$C$55,$D$6:$D$55)))*(1+$C$2),IF((D25/IF(OR(E25="",E25=B25),1,N(F25)))*(1+IF(SUMPRODUCT($C$6:$C$55,$D$6:$D$55)=0,0,SUMIFS(Depenses!$B$11:$B$30,Depenses!$C$11:$C$30,"Avant mise en vente")/SUMPRODUCT($C$6:$C$55,$D$6:$D$55)))*(1+$C$2)&lt;100,2,0))))</f>
        <v/>
      </c>
      <c r="I25" s="25" t="str">
        <f aca="false">IF(ISNUMBER(H25),H25-(D25/IF(OR(E25="",E25=B25),1,N(F25)))*(1+IF(SUMPRODUCT($C$6:$C$55,$D$6:$D$55)=0,0,SUMIFS(Depenses!$B$11:$B$30,Depenses!$C$11:$C$30,"Avant mise en vente")/SUMPRODUCT($C$6:$C$55,$D$6:$D$55))),"")</f>
        <v/>
      </c>
      <c r="J25" s="24" t="str">
        <f aca="false">IF(ISNUMBER(H25),"Benefice total sur "&amp;C25&amp;" "&amp;B25&amp;" de "&amp;A25&amp;" : "&amp;FIXED(I25*G25,0),"")</f>
        <v/>
      </c>
    </row>
    <row r="26" customFormat="false" ht="15" hidden="false" customHeight="false" outlineLevel="0" collapsed="false">
      <c r="A26" s="11"/>
      <c r="B26" s="11"/>
      <c r="C26" s="11"/>
      <c r="D26" s="11"/>
      <c r="E26" s="11"/>
      <c r="F26" s="11"/>
      <c r="G26" s="24" t="str">
        <f aca="false">IF(OR(D26="",N(C26)=0),"",IF(IF(OR(E26="",E26=B26),1,N(F26))=0,"",C26*IF(OR(E26="",E26=B26),1,N(F26))))</f>
        <v/>
      </c>
      <c r="H26" s="24" t="str">
        <f aca="false">IF(OR(D26="",N(C26)=0),"",IF(IF(OR(E26="",E26=B26),1,N(F26))=0,"Indiquez la colonne F",ROUND((D26/IF(OR(E26="",E26=B26),1,N(F26)))*(1+IF(SUMPRODUCT($C$6:$C$55,$D$6:$D$55)=0,0,SUMIFS(Depenses!$B$11:$B$30,Depenses!$C$11:$C$30,"Avant mise en vente")/SUMPRODUCT($C$6:$C$55,$D$6:$D$55)))*(1+$C$2),IF((D26/IF(OR(E26="",E26=B26),1,N(F26)))*(1+IF(SUMPRODUCT($C$6:$C$55,$D$6:$D$55)=0,0,SUMIFS(Depenses!$B$11:$B$30,Depenses!$C$11:$C$30,"Avant mise en vente")/SUMPRODUCT($C$6:$C$55,$D$6:$D$55)))*(1+$C$2)&lt;100,2,0))))</f>
        <v/>
      </c>
      <c r="I26" s="25" t="str">
        <f aca="false">IF(ISNUMBER(H26),H26-(D26/IF(OR(E26="",E26=B26),1,N(F26)))*(1+IF(SUMPRODUCT($C$6:$C$55,$D$6:$D$55)=0,0,SUMIFS(Depenses!$B$11:$B$30,Depenses!$C$11:$C$30,"Avant mise en vente")/SUMPRODUCT($C$6:$C$55,$D$6:$D$55))),"")</f>
        <v/>
      </c>
      <c r="J26" s="24" t="str">
        <f aca="false">IF(ISNUMBER(H26),"Benefice total sur "&amp;C26&amp;" "&amp;B26&amp;" de "&amp;A26&amp;" : "&amp;FIXED(I26*G26,0),"")</f>
        <v/>
      </c>
    </row>
    <row r="27" customFormat="false" ht="15" hidden="false" customHeight="false" outlineLevel="0" collapsed="false">
      <c r="A27" s="11"/>
      <c r="B27" s="11"/>
      <c r="C27" s="11"/>
      <c r="D27" s="11"/>
      <c r="E27" s="11"/>
      <c r="F27" s="11"/>
      <c r="G27" s="24" t="str">
        <f aca="false">IF(OR(D27="",N(C27)=0),"",IF(IF(OR(E27="",E27=B27),1,N(F27))=0,"",C27*IF(OR(E27="",E27=B27),1,N(F27))))</f>
        <v/>
      </c>
      <c r="H27" s="24" t="str">
        <f aca="false">IF(OR(D27="",N(C27)=0),"",IF(IF(OR(E27="",E27=B27),1,N(F27))=0,"Indiquez la colonne F",ROUND((D27/IF(OR(E27="",E27=B27),1,N(F27)))*(1+IF(SUMPRODUCT($C$6:$C$55,$D$6:$D$55)=0,0,SUMIFS(Depenses!$B$11:$B$30,Depenses!$C$11:$C$30,"Avant mise en vente")/SUMPRODUCT($C$6:$C$55,$D$6:$D$55)))*(1+$C$2),IF((D27/IF(OR(E27="",E27=B27),1,N(F27)))*(1+IF(SUMPRODUCT($C$6:$C$55,$D$6:$D$55)=0,0,SUMIFS(Depenses!$B$11:$B$30,Depenses!$C$11:$C$30,"Avant mise en vente")/SUMPRODUCT($C$6:$C$55,$D$6:$D$55)))*(1+$C$2)&lt;100,2,0))))</f>
        <v/>
      </c>
      <c r="I27" s="25" t="str">
        <f aca="false">IF(ISNUMBER(H27),H27-(D27/IF(OR(E27="",E27=B27),1,N(F27)))*(1+IF(SUMPRODUCT($C$6:$C$55,$D$6:$D$55)=0,0,SUMIFS(Depenses!$B$11:$B$30,Depenses!$C$11:$C$30,"Avant mise en vente")/SUMPRODUCT($C$6:$C$55,$D$6:$D$55))),"")</f>
        <v/>
      </c>
      <c r="J27" s="24" t="str">
        <f aca="false">IF(ISNUMBER(H27),"Benefice total sur "&amp;C27&amp;" "&amp;B27&amp;" de "&amp;A27&amp;" : "&amp;FIXED(I27*G27,0),"")</f>
        <v/>
      </c>
    </row>
    <row r="28" customFormat="false" ht="15" hidden="false" customHeight="false" outlineLevel="0" collapsed="false">
      <c r="A28" s="11"/>
      <c r="B28" s="11"/>
      <c r="C28" s="11"/>
      <c r="D28" s="11"/>
      <c r="E28" s="11"/>
      <c r="F28" s="11"/>
      <c r="G28" s="24" t="str">
        <f aca="false">IF(OR(D28="",N(C28)=0),"",IF(IF(OR(E28="",E28=B28),1,N(F28))=0,"",C28*IF(OR(E28="",E28=B28),1,N(F28))))</f>
        <v/>
      </c>
      <c r="H28" s="24" t="str">
        <f aca="false">IF(OR(D28="",N(C28)=0),"",IF(IF(OR(E28="",E28=B28),1,N(F28))=0,"Indiquez la colonne F",ROUND((D28/IF(OR(E28="",E28=B28),1,N(F28)))*(1+IF(SUMPRODUCT($C$6:$C$55,$D$6:$D$55)=0,0,SUMIFS(Depenses!$B$11:$B$30,Depenses!$C$11:$C$30,"Avant mise en vente")/SUMPRODUCT($C$6:$C$55,$D$6:$D$55)))*(1+$C$2),IF((D28/IF(OR(E28="",E28=B28),1,N(F28)))*(1+IF(SUMPRODUCT($C$6:$C$55,$D$6:$D$55)=0,0,SUMIFS(Depenses!$B$11:$B$30,Depenses!$C$11:$C$30,"Avant mise en vente")/SUMPRODUCT($C$6:$C$55,$D$6:$D$55)))*(1+$C$2)&lt;100,2,0))))</f>
        <v/>
      </c>
      <c r="I28" s="25" t="str">
        <f aca="false">IF(ISNUMBER(H28),H28-(D28/IF(OR(E28="",E28=B28),1,N(F28)))*(1+IF(SUMPRODUCT($C$6:$C$55,$D$6:$D$55)=0,0,SUMIFS(Depenses!$B$11:$B$30,Depenses!$C$11:$C$30,"Avant mise en vente")/SUMPRODUCT($C$6:$C$55,$D$6:$D$55))),"")</f>
        <v/>
      </c>
      <c r="J28" s="24" t="str">
        <f aca="false">IF(ISNUMBER(H28),"Benefice total sur "&amp;C28&amp;" "&amp;B28&amp;" de "&amp;A28&amp;" : "&amp;FIXED(I28*G28,0),"")</f>
        <v/>
      </c>
    </row>
    <row r="29" customFormat="false" ht="15" hidden="false" customHeight="false" outlineLevel="0" collapsed="false">
      <c r="A29" s="11"/>
      <c r="B29" s="11"/>
      <c r="C29" s="11"/>
      <c r="D29" s="11"/>
      <c r="E29" s="11"/>
      <c r="F29" s="11"/>
      <c r="G29" s="24" t="str">
        <f aca="false">IF(OR(D29="",N(C29)=0),"",IF(IF(OR(E29="",E29=B29),1,N(F29))=0,"",C29*IF(OR(E29="",E29=B29),1,N(F29))))</f>
        <v/>
      </c>
      <c r="H29" s="24" t="str">
        <f aca="false">IF(OR(D29="",N(C29)=0),"",IF(IF(OR(E29="",E29=B29),1,N(F29))=0,"Indiquez la colonne F",ROUND((D29/IF(OR(E29="",E29=B29),1,N(F29)))*(1+IF(SUMPRODUCT($C$6:$C$55,$D$6:$D$55)=0,0,SUMIFS(Depenses!$B$11:$B$30,Depenses!$C$11:$C$30,"Avant mise en vente")/SUMPRODUCT($C$6:$C$55,$D$6:$D$55)))*(1+$C$2),IF((D29/IF(OR(E29="",E29=B29),1,N(F29)))*(1+IF(SUMPRODUCT($C$6:$C$55,$D$6:$D$55)=0,0,SUMIFS(Depenses!$B$11:$B$30,Depenses!$C$11:$C$30,"Avant mise en vente")/SUMPRODUCT($C$6:$C$55,$D$6:$D$55)))*(1+$C$2)&lt;100,2,0))))</f>
        <v/>
      </c>
      <c r="I29" s="25" t="str">
        <f aca="false">IF(ISNUMBER(H29),H29-(D29/IF(OR(E29="",E29=B29),1,N(F29)))*(1+IF(SUMPRODUCT($C$6:$C$55,$D$6:$D$55)=0,0,SUMIFS(Depenses!$B$11:$B$30,Depenses!$C$11:$C$30,"Avant mise en vente")/SUMPRODUCT($C$6:$C$55,$D$6:$D$55))),"")</f>
        <v/>
      </c>
      <c r="J29" s="24" t="str">
        <f aca="false">IF(ISNUMBER(H29),"Benefice total sur "&amp;C29&amp;" "&amp;B29&amp;" de "&amp;A29&amp;" : "&amp;FIXED(I29*G29,0),"")</f>
        <v/>
      </c>
    </row>
    <row r="30" customFormat="false" ht="15" hidden="false" customHeight="false" outlineLevel="0" collapsed="false">
      <c r="A30" s="11"/>
      <c r="B30" s="11"/>
      <c r="C30" s="11"/>
      <c r="D30" s="11"/>
      <c r="E30" s="11"/>
      <c r="F30" s="11"/>
      <c r="G30" s="24" t="str">
        <f aca="false">IF(OR(D30="",N(C30)=0),"",IF(IF(OR(E30="",E30=B30),1,N(F30))=0,"",C30*IF(OR(E30="",E30=B30),1,N(F30))))</f>
        <v/>
      </c>
      <c r="H30" s="24" t="str">
        <f aca="false">IF(OR(D30="",N(C30)=0),"",IF(IF(OR(E30="",E30=B30),1,N(F30))=0,"Indiquez la colonne F",ROUND((D30/IF(OR(E30="",E30=B30),1,N(F30)))*(1+IF(SUMPRODUCT($C$6:$C$55,$D$6:$D$55)=0,0,SUMIFS(Depenses!$B$11:$B$30,Depenses!$C$11:$C$30,"Avant mise en vente")/SUMPRODUCT($C$6:$C$55,$D$6:$D$55)))*(1+$C$2),IF((D30/IF(OR(E30="",E30=B30),1,N(F30)))*(1+IF(SUMPRODUCT($C$6:$C$55,$D$6:$D$55)=0,0,SUMIFS(Depenses!$B$11:$B$30,Depenses!$C$11:$C$30,"Avant mise en vente")/SUMPRODUCT($C$6:$C$55,$D$6:$D$55)))*(1+$C$2)&lt;100,2,0))))</f>
        <v/>
      </c>
      <c r="I30" s="25" t="str">
        <f aca="false">IF(ISNUMBER(H30),H30-(D30/IF(OR(E30="",E30=B30),1,N(F30)))*(1+IF(SUMPRODUCT($C$6:$C$55,$D$6:$D$55)=0,0,SUMIFS(Depenses!$B$11:$B$30,Depenses!$C$11:$C$30,"Avant mise en vente")/SUMPRODUCT($C$6:$C$55,$D$6:$D$55))),"")</f>
        <v/>
      </c>
      <c r="J30" s="24" t="str">
        <f aca="false">IF(ISNUMBER(H30),"Benefice total sur "&amp;C30&amp;" "&amp;B30&amp;" de "&amp;A30&amp;" : "&amp;FIXED(I30*G30,0),"")</f>
        <v/>
      </c>
    </row>
    <row r="31" customFormat="false" ht="15" hidden="false" customHeight="false" outlineLevel="0" collapsed="false">
      <c r="A31" s="11"/>
      <c r="B31" s="11"/>
      <c r="C31" s="11"/>
      <c r="D31" s="11"/>
      <c r="E31" s="11"/>
      <c r="F31" s="11"/>
      <c r="G31" s="24" t="str">
        <f aca="false">IF(OR(D31="",N(C31)=0),"",IF(IF(OR(E31="",E31=B31),1,N(F31))=0,"",C31*IF(OR(E31="",E31=B31),1,N(F31))))</f>
        <v/>
      </c>
      <c r="H31" s="24" t="str">
        <f aca="false">IF(OR(D31="",N(C31)=0),"",IF(IF(OR(E31="",E31=B31),1,N(F31))=0,"Indiquez la colonne F",ROUND((D31/IF(OR(E31="",E31=B31),1,N(F31)))*(1+IF(SUMPRODUCT($C$6:$C$55,$D$6:$D$55)=0,0,SUMIFS(Depenses!$B$11:$B$30,Depenses!$C$11:$C$30,"Avant mise en vente")/SUMPRODUCT($C$6:$C$55,$D$6:$D$55)))*(1+$C$2),IF((D31/IF(OR(E31="",E31=B31),1,N(F31)))*(1+IF(SUMPRODUCT($C$6:$C$55,$D$6:$D$55)=0,0,SUMIFS(Depenses!$B$11:$B$30,Depenses!$C$11:$C$30,"Avant mise en vente")/SUMPRODUCT($C$6:$C$55,$D$6:$D$55)))*(1+$C$2)&lt;100,2,0))))</f>
        <v/>
      </c>
      <c r="I31" s="25" t="str">
        <f aca="false">IF(ISNUMBER(H31),H31-(D31/IF(OR(E31="",E31=B31),1,N(F31)))*(1+IF(SUMPRODUCT($C$6:$C$55,$D$6:$D$55)=0,0,SUMIFS(Depenses!$B$11:$B$30,Depenses!$C$11:$C$30,"Avant mise en vente")/SUMPRODUCT($C$6:$C$55,$D$6:$D$55))),"")</f>
        <v/>
      </c>
      <c r="J31" s="24" t="str">
        <f aca="false">IF(ISNUMBER(H31),"Benefice total sur "&amp;C31&amp;" "&amp;B31&amp;" de "&amp;A31&amp;" : "&amp;FIXED(I31*G31,0),"")</f>
        <v/>
      </c>
    </row>
    <row r="32" customFormat="false" ht="15" hidden="false" customHeight="false" outlineLevel="0" collapsed="false">
      <c r="A32" s="11"/>
      <c r="B32" s="11"/>
      <c r="C32" s="11"/>
      <c r="D32" s="11"/>
      <c r="E32" s="11"/>
      <c r="F32" s="11"/>
      <c r="G32" s="24" t="str">
        <f aca="false">IF(OR(D32="",N(C32)=0),"",IF(IF(OR(E32="",E32=B32),1,N(F32))=0,"",C32*IF(OR(E32="",E32=B32),1,N(F32))))</f>
        <v/>
      </c>
      <c r="H32" s="24" t="str">
        <f aca="false">IF(OR(D32="",N(C32)=0),"",IF(IF(OR(E32="",E32=B32),1,N(F32))=0,"Indiquez la colonne F",ROUND((D32/IF(OR(E32="",E32=B32),1,N(F32)))*(1+IF(SUMPRODUCT($C$6:$C$55,$D$6:$D$55)=0,0,SUMIFS(Depenses!$B$11:$B$30,Depenses!$C$11:$C$30,"Avant mise en vente")/SUMPRODUCT($C$6:$C$55,$D$6:$D$55)))*(1+$C$2),IF((D32/IF(OR(E32="",E32=B32),1,N(F32)))*(1+IF(SUMPRODUCT($C$6:$C$55,$D$6:$D$55)=0,0,SUMIFS(Depenses!$B$11:$B$30,Depenses!$C$11:$C$30,"Avant mise en vente")/SUMPRODUCT($C$6:$C$55,$D$6:$D$55)))*(1+$C$2)&lt;100,2,0))))</f>
        <v/>
      </c>
      <c r="I32" s="25" t="str">
        <f aca="false">IF(ISNUMBER(H32),H32-(D32/IF(OR(E32="",E32=B32),1,N(F32)))*(1+IF(SUMPRODUCT($C$6:$C$55,$D$6:$D$55)=0,0,SUMIFS(Depenses!$B$11:$B$30,Depenses!$C$11:$C$30,"Avant mise en vente")/SUMPRODUCT($C$6:$C$55,$D$6:$D$55))),"")</f>
        <v/>
      </c>
      <c r="J32" s="24" t="str">
        <f aca="false">IF(ISNUMBER(H32),"Benefice total sur "&amp;C32&amp;" "&amp;B32&amp;" de "&amp;A32&amp;" : "&amp;FIXED(I32*G32,0),"")</f>
        <v/>
      </c>
    </row>
    <row r="33" customFormat="false" ht="15" hidden="false" customHeight="false" outlineLevel="0" collapsed="false">
      <c r="A33" s="11"/>
      <c r="B33" s="11"/>
      <c r="C33" s="11"/>
      <c r="D33" s="11"/>
      <c r="E33" s="11"/>
      <c r="F33" s="11"/>
      <c r="G33" s="24" t="str">
        <f aca="false">IF(OR(D33="",N(C33)=0),"",IF(IF(OR(E33="",E33=B33),1,N(F33))=0,"",C33*IF(OR(E33="",E33=B33),1,N(F33))))</f>
        <v/>
      </c>
      <c r="H33" s="24" t="str">
        <f aca="false">IF(OR(D33="",N(C33)=0),"",IF(IF(OR(E33="",E33=B33),1,N(F33))=0,"Indiquez la colonne F",ROUND((D33/IF(OR(E33="",E33=B33),1,N(F33)))*(1+IF(SUMPRODUCT($C$6:$C$55,$D$6:$D$55)=0,0,SUMIFS(Depenses!$B$11:$B$30,Depenses!$C$11:$C$30,"Avant mise en vente")/SUMPRODUCT($C$6:$C$55,$D$6:$D$55)))*(1+$C$2),IF((D33/IF(OR(E33="",E33=B33),1,N(F33)))*(1+IF(SUMPRODUCT($C$6:$C$55,$D$6:$D$55)=0,0,SUMIFS(Depenses!$B$11:$B$30,Depenses!$C$11:$C$30,"Avant mise en vente")/SUMPRODUCT($C$6:$C$55,$D$6:$D$55)))*(1+$C$2)&lt;100,2,0))))</f>
        <v/>
      </c>
      <c r="I33" s="25" t="str">
        <f aca="false">IF(ISNUMBER(H33),H33-(D33/IF(OR(E33="",E33=B33),1,N(F33)))*(1+IF(SUMPRODUCT($C$6:$C$55,$D$6:$D$55)=0,0,SUMIFS(Depenses!$B$11:$B$30,Depenses!$C$11:$C$30,"Avant mise en vente")/SUMPRODUCT($C$6:$C$55,$D$6:$D$55))),"")</f>
        <v/>
      </c>
      <c r="J33" s="24" t="str">
        <f aca="false">IF(ISNUMBER(H33),"Benefice total sur "&amp;C33&amp;" "&amp;B33&amp;" de "&amp;A33&amp;" : "&amp;FIXED(I33*G33,0),"")</f>
        <v/>
      </c>
    </row>
    <row r="34" customFormat="false" ht="15" hidden="false" customHeight="false" outlineLevel="0" collapsed="false">
      <c r="A34" s="11"/>
      <c r="B34" s="11"/>
      <c r="C34" s="11"/>
      <c r="D34" s="11"/>
      <c r="E34" s="11"/>
      <c r="F34" s="11"/>
      <c r="G34" s="24" t="str">
        <f aca="false">IF(OR(D34="",N(C34)=0),"",IF(IF(OR(E34="",E34=B34),1,N(F34))=0,"",C34*IF(OR(E34="",E34=B34),1,N(F34))))</f>
        <v/>
      </c>
      <c r="H34" s="24" t="str">
        <f aca="false">IF(OR(D34="",N(C34)=0),"",IF(IF(OR(E34="",E34=B34),1,N(F34))=0,"Indiquez la colonne F",ROUND((D34/IF(OR(E34="",E34=B34),1,N(F34)))*(1+IF(SUMPRODUCT($C$6:$C$55,$D$6:$D$55)=0,0,SUMIFS(Depenses!$B$11:$B$30,Depenses!$C$11:$C$30,"Avant mise en vente")/SUMPRODUCT($C$6:$C$55,$D$6:$D$55)))*(1+$C$2),IF((D34/IF(OR(E34="",E34=B34),1,N(F34)))*(1+IF(SUMPRODUCT($C$6:$C$55,$D$6:$D$55)=0,0,SUMIFS(Depenses!$B$11:$B$30,Depenses!$C$11:$C$30,"Avant mise en vente")/SUMPRODUCT($C$6:$C$55,$D$6:$D$55)))*(1+$C$2)&lt;100,2,0))))</f>
        <v/>
      </c>
      <c r="I34" s="25" t="str">
        <f aca="false">IF(ISNUMBER(H34),H34-(D34/IF(OR(E34="",E34=B34),1,N(F34)))*(1+IF(SUMPRODUCT($C$6:$C$55,$D$6:$D$55)=0,0,SUMIFS(Depenses!$B$11:$B$30,Depenses!$C$11:$C$30,"Avant mise en vente")/SUMPRODUCT($C$6:$C$55,$D$6:$D$55))),"")</f>
        <v/>
      </c>
      <c r="J34" s="24" t="str">
        <f aca="false">IF(ISNUMBER(H34),"Benefice total sur "&amp;C34&amp;" "&amp;B34&amp;" de "&amp;A34&amp;" : "&amp;FIXED(I34*G34,0),"")</f>
        <v/>
      </c>
    </row>
    <row r="35" customFormat="false" ht="15" hidden="false" customHeight="false" outlineLevel="0" collapsed="false">
      <c r="A35" s="11"/>
      <c r="B35" s="11"/>
      <c r="C35" s="11"/>
      <c r="D35" s="11"/>
      <c r="E35" s="11"/>
      <c r="F35" s="11"/>
      <c r="G35" s="24" t="str">
        <f aca="false">IF(OR(D35="",N(C35)=0),"",IF(IF(OR(E35="",E35=B35),1,N(F35))=0,"",C35*IF(OR(E35="",E35=B35),1,N(F35))))</f>
        <v/>
      </c>
      <c r="H35" s="24" t="str">
        <f aca="false">IF(OR(D35="",N(C35)=0),"",IF(IF(OR(E35="",E35=B35),1,N(F35))=0,"Indiquez la colonne F",ROUND((D35/IF(OR(E35="",E35=B35),1,N(F35)))*(1+IF(SUMPRODUCT($C$6:$C$55,$D$6:$D$55)=0,0,SUMIFS(Depenses!$B$11:$B$30,Depenses!$C$11:$C$30,"Avant mise en vente")/SUMPRODUCT($C$6:$C$55,$D$6:$D$55)))*(1+$C$2),IF((D35/IF(OR(E35="",E35=B35),1,N(F35)))*(1+IF(SUMPRODUCT($C$6:$C$55,$D$6:$D$55)=0,0,SUMIFS(Depenses!$B$11:$B$30,Depenses!$C$11:$C$30,"Avant mise en vente")/SUMPRODUCT($C$6:$C$55,$D$6:$D$55)))*(1+$C$2)&lt;100,2,0))))</f>
        <v/>
      </c>
      <c r="I35" s="25" t="str">
        <f aca="false">IF(ISNUMBER(H35),H35-(D35/IF(OR(E35="",E35=B35),1,N(F35)))*(1+IF(SUMPRODUCT($C$6:$C$55,$D$6:$D$55)=0,0,SUMIFS(Depenses!$B$11:$B$30,Depenses!$C$11:$C$30,"Avant mise en vente")/SUMPRODUCT($C$6:$C$55,$D$6:$D$55))),"")</f>
        <v/>
      </c>
      <c r="J35" s="24" t="str">
        <f aca="false">IF(ISNUMBER(H35),"Benefice total sur "&amp;C35&amp;" "&amp;B35&amp;" de "&amp;A35&amp;" : "&amp;FIXED(I35*G35,0),"")</f>
        <v/>
      </c>
    </row>
    <row r="36" customFormat="false" ht="15" hidden="false" customHeight="false" outlineLevel="0" collapsed="false">
      <c r="A36" s="11"/>
      <c r="B36" s="11"/>
      <c r="C36" s="11"/>
      <c r="D36" s="11"/>
      <c r="E36" s="11"/>
      <c r="F36" s="11"/>
      <c r="G36" s="24" t="str">
        <f aca="false">IF(OR(D36="",N(C36)=0),"",IF(IF(OR(E36="",E36=B36),1,N(F36))=0,"",C36*IF(OR(E36="",E36=B36),1,N(F36))))</f>
        <v/>
      </c>
      <c r="H36" s="24" t="str">
        <f aca="false">IF(OR(D36="",N(C36)=0),"",IF(IF(OR(E36="",E36=B36),1,N(F36))=0,"Indiquez la colonne F",ROUND((D36/IF(OR(E36="",E36=B36),1,N(F36)))*(1+IF(SUMPRODUCT($C$6:$C$55,$D$6:$D$55)=0,0,SUMIFS(Depenses!$B$11:$B$30,Depenses!$C$11:$C$30,"Avant mise en vente")/SUMPRODUCT($C$6:$C$55,$D$6:$D$55)))*(1+$C$2),IF((D36/IF(OR(E36="",E36=B36),1,N(F36)))*(1+IF(SUMPRODUCT($C$6:$C$55,$D$6:$D$55)=0,0,SUMIFS(Depenses!$B$11:$B$30,Depenses!$C$11:$C$30,"Avant mise en vente")/SUMPRODUCT($C$6:$C$55,$D$6:$D$55)))*(1+$C$2)&lt;100,2,0))))</f>
        <v/>
      </c>
      <c r="I36" s="25" t="str">
        <f aca="false">IF(ISNUMBER(H36),H36-(D36/IF(OR(E36="",E36=B36),1,N(F36)))*(1+IF(SUMPRODUCT($C$6:$C$55,$D$6:$D$55)=0,0,SUMIFS(Depenses!$B$11:$B$30,Depenses!$C$11:$C$30,"Avant mise en vente")/SUMPRODUCT($C$6:$C$55,$D$6:$D$55))),"")</f>
        <v/>
      </c>
      <c r="J36" s="24" t="str">
        <f aca="false">IF(ISNUMBER(H36),"Benefice total sur "&amp;C36&amp;" "&amp;B36&amp;" de "&amp;A36&amp;" : "&amp;FIXED(I36*G36,0),"")</f>
        <v/>
      </c>
    </row>
    <row r="37" customFormat="false" ht="15" hidden="false" customHeight="false" outlineLevel="0" collapsed="false">
      <c r="A37" s="11"/>
      <c r="B37" s="11"/>
      <c r="C37" s="11"/>
      <c r="D37" s="11"/>
      <c r="E37" s="11"/>
      <c r="F37" s="11"/>
      <c r="G37" s="24" t="str">
        <f aca="false">IF(OR(D37="",N(C37)=0),"",IF(IF(OR(E37="",E37=B37),1,N(F37))=0,"",C37*IF(OR(E37="",E37=B37),1,N(F37))))</f>
        <v/>
      </c>
      <c r="H37" s="24" t="str">
        <f aca="false">IF(OR(D37="",N(C37)=0),"",IF(IF(OR(E37="",E37=B37),1,N(F37))=0,"Indiquez la colonne F",ROUND((D37/IF(OR(E37="",E37=B37),1,N(F37)))*(1+IF(SUMPRODUCT($C$6:$C$55,$D$6:$D$55)=0,0,SUMIFS(Depenses!$B$11:$B$30,Depenses!$C$11:$C$30,"Avant mise en vente")/SUMPRODUCT($C$6:$C$55,$D$6:$D$55)))*(1+$C$2),IF((D37/IF(OR(E37="",E37=B37),1,N(F37)))*(1+IF(SUMPRODUCT($C$6:$C$55,$D$6:$D$55)=0,0,SUMIFS(Depenses!$B$11:$B$30,Depenses!$C$11:$C$30,"Avant mise en vente")/SUMPRODUCT($C$6:$C$55,$D$6:$D$55)))*(1+$C$2)&lt;100,2,0))))</f>
        <v/>
      </c>
      <c r="I37" s="25" t="str">
        <f aca="false">IF(ISNUMBER(H37),H37-(D37/IF(OR(E37="",E37=B37),1,N(F37)))*(1+IF(SUMPRODUCT($C$6:$C$55,$D$6:$D$55)=0,0,SUMIFS(Depenses!$B$11:$B$30,Depenses!$C$11:$C$30,"Avant mise en vente")/SUMPRODUCT($C$6:$C$55,$D$6:$D$55))),"")</f>
        <v/>
      </c>
      <c r="J37" s="24" t="str">
        <f aca="false">IF(ISNUMBER(H37),"Benefice total sur "&amp;C37&amp;" "&amp;B37&amp;" de "&amp;A37&amp;" : "&amp;FIXED(I37*G37,0),"")</f>
        <v/>
      </c>
    </row>
    <row r="38" customFormat="false" ht="15" hidden="false" customHeight="false" outlineLevel="0" collapsed="false">
      <c r="A38" s="11"/>
      <c r="B38" s="11"/>
      <c r="C38" s="11"/>
      <c r="D38" s="11"/>
      <c r="E38" s="11"/>
      <c r="F38" s="11"/>
      <c r="G38" s="24" t="str">
        <f aca="false">IF(OR(D38="",N(C38)=0),"",IF(IF(OR(E38="",E38=B38),1,N(F38))=0,"",C38*IF(OR(E38="",E38=B38),1,N(F38))))</f>
        <v/>
      </c>
      <c r="H38" s="24" t="str">
        <f aca="false">IF(OR(D38="",N(C38)=0),"",IF(IF(OR(E38="",E38=B38),1,N(F38))=0,"Indiquez la colonne F",ROUND((D38/IF(OR(E38="",E38=B38),1,N(F38)))*(1+IF(SUMPRODUCT($C$6:$C$55,$D$6:$D$55)=0,0,SUMIFS(Depenses!$B$11:$B$30,Depenses!$C$11:$C$30,"Avant mise en vente")/SUMPRODUCT($C$6:$C$55,$D$6:$D$55)))*(1+$C$2),IF((D38/IF(OR(E38="",E38=B38),1,N(F38)))*(1+IF(SUMPRODUCT($C$6:$C$55,$D$6:$D$55)=0,0,SUMIFS(Depenses!$B$11:$B$30,Depenses!$C$11:$C$30,"Avant mise en vente")/SUMPRODUCT($C$6:$C$55,$D$6:$D$55)))*(1+$C$2)&lt;100,2,0))))</f>
        <v/>
      </c>
      <c r="I38" s="25" t="str">
        <f aca="false">IF(ISNUMBER(H38),H38-(D38/IF(OR(E38="",E38=B38),1,N(F38)))*(1+IF(SUMPRODUCT($C$6:$C$55,$D$6:$D$55)=0,0,SUMIFS(Depenses!$B$11:$B$30,Depenses!$C$11:$C$30,"Avant mise en vente")/SUMPRODUCT($C$6:$C$55,$D$6:$D$55))),"")</f>
        <v/>
      </c>
      <c r="J38" s="24" t="str">
        <f aca="false">IF(ISNUMBER(H38),"Benefice total sur "&amp;C38&amp;" "&amp;B38&amp;" de "&amp;A38&amp;" : "&amp;FIXED(I38*G38,0),"")</f>
        <v/>
      </c>
    </row>
    <row r="39" customFormat="false" ht="15" hidden="false" customHeight="false" outlineLevel="0" collapsed="false">
      <c r="A39" s="11"/>
      <c r="B39" s="11"/>
      <c r="C39" s="11"/>
      <c r="D39" s="11"/>
      <c r="E39" s="11"/>
      <c r="F39" s="11"/>
      <c r="G39" s="24" t="str">
        <f aca="false">IF(OR(D39="",N(C39)=0),"",IF(IF(OR(E39="",E39=B39),1,N(F39))=0,"",C39*IF(OR(E39="",E39=B39),1,N(F39))))</f>
        <v/>
      </c>
      <c r="H39" s="24" t="str">
        <f aca="false">IF(OR(D39="",N(C39)=0),"",IF(IF(OR(E39="",E39=B39),1,N(F39))=0,"Indiquez la colonne F",ROUND((D39/IF(OR(E39="",E39=B39),1,N(F39)))*(1+IF(SUMPRODUCT($C$6:$C$55,$D$6:$D$55)=0,0,SUMIFS(Depenses!$B$11:$B$30,Depenses!$C$11:$C$30,"Avant mise en vente")/SUMPRODUCT($C$6:$C$55,$D$6:$D$55)))*(1+$C$2),IF((D39/IF(OR(E39="",E39=B39),1,N(F39)))*(1+IF(SUMPRODUCT($C$6:$C$55,$D$6:$D$55)=0,0,SUMIFS(Depenses!$B$11:$B$30,Depenses!$C$11:$C$30,"Avant mise en vente")/SUMPRODUCT($C$6:$C$55,$D$6:$D$55)))*(1+$C$2)&lt;100,2,0))))</f>
        <v/>
      </c>
      <c r="I39" s="25" t="str">
        <f aca="false">IF(ISNUMBER(H39),H39-(D39/IF(OR(E39="",E39=B39),1,N(F39)))*(1+IF(SUMPRODUCT($C$6:$C$55,$D$6:$D$55)=0,0,SUMIFS(Depenses!$B$11:$B$30,Depenses!$C$11:$C$30,"Avant mise en vente")/SUMPRODUCT($C$6:$C$55,$D$6:$D$55))),"")</f>
        <v/>
      </c>
      <c r="J39" s="24" t="str">
        <f aca="false">IF(ISNUMBER(H39),"Benefice total sur "&amp;C39&amp;" "&amp;B39&amp;" de "&amp;A39&amp;" : "&amp;FIXED(I39*G39,0),"")</f>
        <v/>
      </c>
    </row>
    <row r="40" customFormat="false" ht="15" hidden="false" customHeight="false" outlineLevel="0" collapsed="false">
      <c r="A40" s="11"/>
      <c r="B40" s="11"/>
      <c r="C40" s="11"/>
      <c r="D40" s="11"/>
      <c r="E40" s="11"/>
      <c r="F40" s="11"/>
      <c r="G40" s="24" t="str">
        <f aca="false">IF(OR(D40="",N(C40)=0),"",IF(IF(OR(E40="",E40=B40),1,N(F40))=0,"",C40*IF(OR(E40="",E40=B40),1,N(F40))))</f>
        <v/>
      </c>
      <c r="H40" s="24" t="str">
        <f aca="false">IF(OR(D40="",N(C40)=0),"",IF(IF(OR(E40="",E40=B40),1,N(F40))=0,"Indiquez la colonne F",ROUND((D40/IF(OR(E40="",E40=B40),1,N(F40)))*(1+IF(SUMPRODUCT($C$6:$C$55,$D$6:$D$55)=0,0,SUMIFS(Depenses!$B$11:$B$30,Depenses!$C$11:$C$30,"Avant mise en vente")/SUMPRODUCT($C$6:$C$55,$D$6:$D$55)))*(1+$C$2),IF((D40/IF(OR(E40="",E40=B40),1,N(F40)))*(1+IF(SUMPRODUCT($C$6:$C$55,$D$6:$D$55)=0,0,SUMIFS(Depenses!$B$11:$B$30,Depenses!$C$11:$C$30,"Avant mise en vente")/SUMPRODUCT($C$6:$C$55,$D$6:$D$55)))*(1+$C$2)&lt;100,2,0))))</f>
        <v/>
      </c>
      <c r="I40" s="25" t="str">
        <f aca="false">IF(ISNUMBER(H40),H40-(D40/IF(OR(E40="",E40=B40),1,N(F40)))*(1+IF(SUMPRODUCT($C$6:$C$55,$D$6:$D$55)=0,0,SUMIFS(Depenses!$B$11:$B$30,Depenses!$C$11:$C$30,"Avant mise en vente")/SUMPRODUCT($C$6:$C$55,$D$6:$D$55))),"")</f>
        <v/>
      </c>
      <c r="J40" s="24" t="str">
        <f aca="false">IF(ISNUMBER(H40),"Benefice total sur "&amp;C40&amp;" "&amp;B40&amp;" de "&amp;A40&amp;" : "&amp;FIXED(I40*G40,0),"")</f>
        <v/>
      </c>
    </row>
    <row r="41" customFormat="false" ht="15" hidden="false" customHeight="false" outlineLevel="0" collapsed="false">
      <c r="A41" s="11"/>
      <c r="B41" s="11"/>
      <c r="C41" s="11"/>
      <c r="D41" s="11"/>
      <c r="E41" s="11"/>
      <c r="F41" s="11"/>
      <c r="G41" s="24" t="str">
        <f aca="false">IF(OR(D41="",N(C41)=0),"",IF(IF(OR(E41="",E41=B41),1,N(F41))=0,"",C41*IF(OR(E41="",E41=B41),1,N(F41))))</f>
        <v/>
      </c>
      <c r="H41" s="24" t="str">
        <f aca="false">IF(OR(D41="",N(C41)=0),"",IF(IF(OR(E41="",E41=B41),1,N(F41))=0,"Indiquez la colonne F",ROUND((D41/IF(OR(E41="",E41=B41),1,N(F41)))*(1+IF(SUMPRODUCT($C$6:$C$55,$D$6:$D$55)=0,0,SUMIFS(Depenses!$B$11:$B$30,Depenses!$C$11:$C$30,"Avant mise en vente")/SUMPRODUCT($C$6:$C$55,$D$6:$D$55)))*(1+$C$2),IF((D41/IF(OR(E41="",E41=B41),1,N(F41)))*(1+IF(SUMPRODUCT($C$6:$C$55,$D$6:$D$55)=0,0,SUMIFS(Depenses!$B$11:$B$30,Depenses!$C$11:$C$30,"Avant mise en vente")/SUMPRODUCT($C$6:$C$55,$D$6:$D$55)))*(1+$C$2)&lt;100,2,0))))</f>
        <v/>
      </c>
      <c r="I41" s="25" t="str">
        <f aca="false">IF(ISNUMBER(H41),H41-(D41/IF(OR(E41="",E41=B41),1,N(F41)))*(1+IF(SUMPRODUCT($C$6:$C$55,$D$6:$D$55)=0,0,SUMIFS(Depenses!$B$11:$B$30,Depenses!$C$11:$C$30,"Avant mise en vente")/SUMPRODUCT($C$6:$C$55,$D$6:$D$55))),"")</f>
        <v/>
      </c>
      <c r="J41" s="24" t="str">
        <f aca="false">IF(ISNUMBER(H41),"Benefice total sur "&amp;C41&amp;" "&amp;B41&amp;" de "&amp;A41&amp;" : "&amp;FIXED(I41*G41,0),"")</f>
        <v/>
      </c>
    </row>
    <row r="42" customFormat="false" ht="15" hidden="false" customHeight="false" outlineLevel="0" collapsed="false">
      <c r="A42" s="11"/>
      <c r="B42" s="11"/>
      <c r="C42" s="11"/>
      <c r="D42" s="11"/>
      <c r="E42" s="11"/>
      <c r="F42" s="11"/>
      <c r="G42" s="24" t="str">
        <f aca="false">IF(OR(D42="",N(C42)=0),"",IF(IF(OR(E42="",E42=B42),1,N(F42))=0,"",C42*IF(OR(E42="",E42=B42),1,N(F42))))</f>
        <v/>
      </c>
      <c r="H42" s="24" t="str">
        <f aca="false">IF(OR(D42="",N(C42)=0),"",IF(IF(OR(E42="",E42=B42),1,N(F42))=0,"Indiquez la colonne F",ROUND((D42/IF(OR(E42="",E42=B42),1,N(F42)))*(1+IF(SUMPRODUCT($C$6:$C$55,$D$6:$D$55)=0,0,SUMIFS(Depenses!$B$11:$B$30,Depenses!$C$11:$C$30,"Avant mise en vente")/SUMPRODUCT($C$6:$C$55,$D$6:$D$55)))*(1+$C$2),IF((D42/IF(OR(E42="",E42=B42),1,N(F42)))*(1+IF(SUMPRODUCT($C$6:$C$55,$D$6:$D$55)=0,0,SUMIFS(Depenses!$B$11:$B$30,Depenses!$C$11:$C$30,"Avant mise en vente")/SUMPRODUCT($C$6:$C$55,$D$6:$D$55)))*(1+$C$2)&lt;100,2,0))))</f>
        <v/>
      </c>
      <c r="I42" s="25" t="str">
        <f aca="false">IF(ISNUMBER(H42),H42-(D42/IF(OR(E42="",E42=B42),1,N(F42)))*(1+IF(SUMPRODUCT($C$6:$C$55,$D$6:$D$55)=0,0,SUMIFS(Depenses!$B$11:$B$30,Depenses!$C$11:$C$30,"Avant mise en vente")/SUMPRODUCT($C$6:$C$55,$D$6:$D$55))),"")</f>
        <v/>
      </c>
      <c r="J42" s="24" t="str">
        <f aca="false">IF(ISNUMBER(H42),"Benefice total sur "&amp;C42&amp;" "&amp;B42&amp;" de "&amp;A42&amp;" : "&amp;FIXED(I42*G42,0),"")</f>
        <v/>
      </c>
    </row>
    <row r="43" customFormat="false" ht="15" hidden="false" customHeight="false" outlineLevel="0" collapsed="false">
      <c r="A43" s="11"/>
      <c r="B43" s="11"/>
      <c r="C43" s="11"/>
      <c r="D43" s="11"/>
      <c r="E43" s="11"/>
      <c r="F43" s="11"/>
      <c r="G43" s="24" t="str">
        <f aca="false">IF(OR(D43="",N(C43)=0),"",IF(IF(OR(E43="",E43=B43),1,N(F43))=0,"",C43*IF(OR(E43="",E43=B43),1,N(F43))))</f>
        <v/>
      </c>
      <c r="H43" s="24" t="str">
        <f aca="false">IF(OR(D43="",N(C43)=0),"",IF(IF(OR(E43="",E43=B43),1,N(F43))=0,"Indiquez la colonne F",ROUND((D43/IF(OR(E43="",E43=B43),1,N(F43)))*(1+IF(SUMPRODUCT($C$6:$C$55,$D$6:$D$55)=0,0,SUMIFS(Depenses!$B$11:$B$30,Depenses!$C$11:$C$30,"Avant mise en vente")/SUMPRODUCT($C$6:$C$55,$D$6:$D$55)))*(1+$C$2),IF((D43/IF(OR(E43="",E43=B43),1,N(F43)))*(1+IF(SUMPRODUCT($C$6:$C$55,$D$6:$D$55)=0,0,SUMIFS(Depenses!$B$11:$B$30,Depenses!$C$11:$C$30,"Avant mise en vente")/SUMPRODUCT($C$6:$C$55,$D$6:$D$55)))*(1+$C$2)&lt;100,2,0))))</f>
        <v/>
      </c>
      <c r="I43" s="25" t="str">
        <f aca="false">IF(ISNUMBER(H43),H43-(D43/IF(OR(E43="",E43=B43),1,N(F43)))*(1+IF(SUMPRODUCT($C$6:$C$55,$D$6:$D$55)=0,0,SUMIFS(Depenses!$B$11:$B$30,Depenses!$C$11:$C$30,"Avant mise en vente")/SUMPRODUCT($C$6:$C$55,$D$6:$D$55))),"")</f>
        <v/>
      </c>
      <c r="J43" s="24" t="str">
        <f aca="false">IF(ISNUMBER(H43),"Benefice total sur "&amp;C43&amp;" "&amp;B43&amp;" de "&amp;A43&amp;" : "&amp;FIXED(I43*G43,0),"")</f>
        <v/>
      </c>
    </row>
    <row r="44" customFormat="false" ht="15" hidden="false" customHeight="false" outlineLevel="0" collapsed="false">
      <c r="A44" s="11"/>
      <c r="B44" s="11"/>
      <c r="C44" s="11"/>
      <c r="D44" s="11"/>
      <c r="E44" s="11"/>
      <c r="F44" s="11"/>
      <c r="G44" s="24" t="str">
        <f aca="false">IF(OR(D44="",N(C44)=0),"",IF(IF(OR(E44="",E44=B44),1,N(F44))=0,"",C44*IF(OR(E44="",E44=B44),1,N(F44))))</f>
        <v/>
      </c>
      <c r="H44" s="24" t="str">
        <f aca="false">IF(OR(D44="",N(C44)=0),"",IF(IF(OR(E44="",E44=B44),1,N(F44))=0,"Indiquez la colonne F",ROUND((D44/IF(OR(E44="",E44=B44),1,N(F44)))*(1+IF(SUMPRODUCT($C$6:$C$55,$D$6:$D$55)=0,0,SUMIFS(Depenses!$B$11:$B$30,Depenses!$C$11:$C$30,"Avant mise en vente")/SUMPRODUCT($C$6:$C$55,$D$6:$D$55)))*(1+$C$2),IF((D44/IF(OR(E44="",E44=B44),1,N(F44)))*(1+IF(SUMPRODUCT($C$6:$C$55,$D$6:$D$55)=0,0,SUMIFS(Depenses!$B$11:$B$30,Depenses!$C$11:$C$30,"Avant mise en vente")/SUMPRODUCT($C$6:$C$55,$D$6:$D$55)))*(1+$C$2)&lt;100,2,0))))</f>
        <v/>
      </c>
      <c r="I44" s="25" t="str">
        <f aca="false">IF(ISNUMBER(H44),H44-(D44/IF(OR(E44="",E44=B44),1,N(F44)))*(1+IF(SUMPRODUCT($C$6:$C$55,$D$6:$D$55)=0,0,SUMIFS(Depenses!$B$11:$B$30,Depenses!$C$11:$C$30,"Avant mise en vente")/SUMPRODUCT($C$6:$C$55,$D$6:$D$55))),"")</f>
        <v/>
      </c>
      <c r="J44" s="24" t="str">
        <f aca="false">IF(ISNUMBER(H44),"Benefice total sur "&amp;C44&amp;" "&amp;B44&amp;" de "&amp;A44&amp;" : "&amp;FIXED(I44*G44,0),"")</f>
        <v/>
      </c>
    </row>
    <row r="45" customFormat="false" ht="15" hidden="false" customHeight="false" outlineLevel="0" collapsed="false">
      <c r="A45" s="11"/>
      <c r="B45" s="11"/>
      <c r="C45" s="11"/>
      <c r="D45" s="11"/>
      <c r="E45" s="11"/>
      <c r="F45" s="11"/>
      <c r="G45" s="24" t="str">
        <f aca="false">IF(OR(D45="",N(C45)=0),"",IF(IF(OR(E45="",E45=B45),1,N(F45))=0,"",C45*IF(OR(E45="",E45=B45),1,N(F45))))</f>
        <v/>
      </c>
      <c r="H45" s="24" t="str">
        <f aca="false">IF(OR(D45="",N(C45)=0),"",IF(IF(OR(E45="",E45=B45),1,N(F45))=0,"Indiquez la colonne F",ROUND((D45/IF(OR(E45="",E45=B45),1,N(F45)))*(1+IF(SUMPRODUCT($C$6:$C$55,$D$6:$D$55)=0,0,SUMIFS(Depenses!$B$11:$B$30,Depenses!$C$11:$C$30,"Avant mise en vente")/SUMPRODUCT($C$6:$C$55,$D$6:$D$55)))*(1+$C$2),IF((D45/IF(OR(E45="",E45=B45),1,N(F45)))*(1+IF(SUMPRODUCT($C$6:$C$55,$D$6:$D$55)=0,0,SUMIFS(Depenses!$B$11:$B$30,Depenses!$C$11:$C$30,"Avant mise en vente")/SUMPRODUCT($C$6:$C$55,$D$6:$D$55)))*(1+$C$2)&lt;100,2,0))))</f>
        <v/>
      </c>
      <c r="I45" s="25" t="str">
        <f aca="false">IF(ISNUMBER(H45),H45-(D45/IF(OR(E45="",E45=B45),1,N(F45)))*(1+IF(SUMPRODUCT($C$6:$C$55,$D$6:$D$55)=0,0,SUMIFS(Depenses!$B$11:$B$30,Depenses!$C$11:$C$30,"Avant mise en vente")/SUMPRODUCT($C$6:$C$55,$D$6:$D$55))),"")</f>
        <v/>
      </c>
      <c r="J45" s="24" t="str">
        <f aca="false">IF(ISNUMBER(H45),"Benefice total sur "&amp;C45&amp;" "&amp;B45&amp;" de "&amp;A45&amp;" : "&amp;FIXED(I45*G45,0),"")</f>
        <v/>
      </c>
    </row>
    <row r="46" customFormat="false" ht="15" hidden="false" customHeight="false" outlineLevel="0" collapsed="false">
      <c r="A46" s="11"/>
      <c r="B46" s="11"/>
      <c r="C46" s="11"/>
      <c r="D46" s="11"/>
      <c r="E46" s="11"/>
      <c r="F46" s="11"/>
      <c r="G46" s="24" t="str">
        <f aca="false">IF(OR(D46="",N(C46)=0),"",IF(IF(OR(E46="",E46=B46),1,N(F46))=0,"",C46*IF(OR(E46="",E46=B46),1,N(F46))))</f>
        <v/>
      </c>
      <c r="H46" s="24" t="str">
        <f aca="false">IF(OR(D46="",N(C46)=0),"",IF(IF(OR(E46="",E46=B46),1,N(F46))=0,"Indiquez la colonne F",ROUND((D46/IF(OR(E46="",E46=B46),1,N(F46)))*(1+IF(SUMPRODUCT($C$6:$C$55,$D$6:$D$55)=0,0,SUMIFS(Depenses!$B$11:$B$30,Depenses!$C$11:$C$30,"Avant mise en vente")/SUMPRODUCT($C$6:$C$55,$D$6:$D$55)))*(1+$C$2),IF((D46/IF(OR(E46="",E46=B46),1,N(F46)))*(1+IF(SUMPRODUCT($C$6:$C$55,$D$6:$D$55)=0,0,SUMIFS(Depenses!$B$11:$B$30,Depenses!$C$11:$C$30,"Avant mise en vente")/SUMPRODUCT($C$6:$C$55,$D$6:$D$55)))*(1+$C$2)&lt;100,2,0))))</f>
        <v/>
      </c>
      <c r="I46" s="25" t="str">
        <f aca="false">IF(ISNUMBER(H46),H46-(D46/IF(OR(E46="",E46=B46),1,N(F46)))*(1+IF(SUMPRODUCT($C$6:$C$55,$D$6:$D$55)=0,0,SUMIFS(Depenses!$B$11:$B$30,Depenses!$C$11:$C$30,"Avant mise en vente")/SUMPRODUCT($C$6:$C$55,$D$6:$D$55))),"")</f>
        <v/>
      </c>
      <c r="J46" s="24" t="str">
        <f aca="false">IF(ISNUMBER(H46),"Benefice total sur "&amp;C46&amp;" "&amp;B46&amp;" de "&amp;A46&amp;" : "&amp;FIXED(I46*G46,0),"")</f>
        <v/>
      </c>
    </row>
    <row r="47" customFormat="false" ht="15" hidden="false" customHeight="false" outlineLevel="0" collapsed="false">
      <c r="A47" s="11"/>
      <c r="B47" s="11"/>
      <c r="C47" s="11"/>
      <c r="D47" s="11"/>
      <c r="E47" s="11"/>
      <c r="F47" s="11"/>
      <c r="G47" s="24" t="str">
        <f aca="false">IF(OR(D47="",N(C47)=0),"",IF(IF(OR(E47="",E47=B47),1,N(F47))=0,"",C47*IF(OR(E47="",E47=B47),1,N(F47))))</f>
        <v/>
      </c>
      <c r="H47" s="24" t="str">
        <f aca="false">IF(OR(D47="",N(C47)=0),"",IF(IF(OR(E47="",E47=B47),1,N(F47))=0,"Indiquez la colonne F",ROUND((D47/IF(OR(E47="",E47=B47),1,N(F47)))*(1+IF(SUMPRODUCT($C$6:$C$55,$D$6:$D$55)=0,0,SUMIFS(Depenses!$B$11:$B$30,Depenses!$C$11:$C$30,"Avant mise en vente")/SUMPRODUCT($C$6:$C$55,$D$6:$D$55)))*(1+$C$2),IF((D47/IF(OR(E47="",E47=B47),1,N(F47)))*(1+IF(SUMPRODUCT($C$6:$C$55,$D$6:$D$55)=0,0,SUMIFS(Depenses!$B$11:$B$30,Depenses!$C$11:$C$30,"Avant mise en vente")/SUMPRODUCT($C$6:$C$55,$D$6:$D$55)))*(1+$C$2)&lt;100,2,0))))</f>
        <v/>
      </c>
      <c r="I47" s="25" t="str">
        <f aca="false">IF(ISNUMBER(H47),H47-(D47/IF(OR(E47="",E47=B47),1,N(F47)))*(1+IF(SUMPRODUCT($C$6:$C$55,$D$6:$D$55)=0,0,SUMIFS(Depenses!$B$11:$B$30,Depenses!$C$11:$C$30,"Avant mise en vente")/SUMPRODUCT($C$6:$C$55,$D$6:$D$55))),"")</f>
        <v/>
      </c>
      <c r="J47" s="24" t="str">
        <f aca="false">IF(ISNUMBER(H47),"Benefice total sur "&amp;C47&amp;" "&amp;B47&amp;" de "&amp;A47&amp;" : "&amp;FIXED(I47*G47,0),"")</f>
        <v/>
      </c>
    </row>
    <row r="48" customFormat="false" ht="15" hidden="false" customHeight="false" outlineLevel="0" collapsed="false">
      <c r="A48" s="11"/>
      <c r="B48" s="11"/>
      <c r="C48" s="11"/>
      <c r="D48" s="11"/>
      <c r="E48" s="11"/>
      <c r="F48" s="11"/>
      <c r="G48" s="24" t="str">
        <f aca="false">IF(OR(D48="",N(C48)=0),"",IF(IF(OR(E48="",E48=B48),1,N(F48))=0,"",C48*IF(OR(E48="",E48=B48),1,N(F48))))</f>
        <v/>
      </c>
      <c r="H48" s="24" t="str">
        <f aca="false">IF(OR(D48="",N(C48)=0),"",IF(IF(OR(E48="",E48=B48),1,N(F48))=0,"Indiquez la colonne F",ROUND((D48/IF(OR(E48="",E48=B48),1,N(F48)))*(1+IF(SUMPRODUCT($C$6:$C$55,$D$6:$D$55)=0,0,SUMIFS(Depenses!$B$11:$B$30,Depenses!$C$11:$C$30,"Avant mise en vente")/SUMPRODUCT($C$6:$C$55,$D$6:$D$55)))*(1+$C$2),IF((D48/IF(OR(E48="",E48=B48),1,N(F48)))*(1+IF(SUMPRODUCT($C$6:$C$55,$D$6:$D$55)=0,0,SUMIFS(Depenses!$B$11:$B$30,Depenses!$C$11:$C$30,"Avant mise en vente")/SUMPRODUCT($C$6:$C$55,$D$6:$D$55)))*(1+$C$2)&lt;100,2,0))))</f>
        <v/>
      </c>
      <c r="I48" s="25" t="str">
        <f aca="false">IF(ISNUMBER(H48),H48-(D48/IF(OR(E48="",E48=B48),1,N(F48)))*(1+IF(SUMPRODUCT($C$6:$C$55,$D$6:$D$55)=0,0,SUMIFS(Depenses!$B$11:$B$30,Depenses!$C$11:$C$30,"Avant mise en vente")/SUMPRODUCT($C$6:$C$55,$D$6:$D$55))),"")</f>
        <v/>
      </c>
      <c r="J48" s="24" t="str">
        <f aca="false">IF(ISNUMBER(H48),"Benefice total sur "&amp;C48&amp;" "&amp;B48&amp;" de "&amp;A48&amp;" : "&amp;FIXED(I48*G48,0),"")</f>
        <v/>
      </c>
    </row>
    <row r="49" customFormat="false" ht="15" hidden="false" customHeight="false" outlineLevel="0" collapsed="false">
      <c r="A49" s="11"/>
      <c r="B49" s="11"/>
      <c r="C49" s="11"/>
      <c r="D49" s="11"/>
      <c r="E49" s="11"/>
      <c r="F49" s="11"/>
      <c r="G49" s="24" t="str">
        <f aca="false">IF(OR(D49="",N(C49)=0),"",IF(IF(OR(E49="",E49=B49),1,N(F49))=0,"",C49*IF(OR(E49="",E49=B49),1,N(F49))))</f>
        <v/>
      </c>
      <c r="H49" s="24" t="str">
        <f aca="false">IF(OR(D49="",N(C49)=0),"",IF(IF(OR(E49="",E49=B49),1,N(F49))=0,"Indiquez la colonne F",ROUND((D49/IF(OR(E49="",E49=B49),1,N(F49)))*(1+IF(SUMPRODUCT($C$6:$C$55,$D$6:$D$55)=0,0,SUMIFS(Depenses!$B$11:$B$30,Depenses!$C$11:$C$30,"Avant mise en vente")/SUMPRODUCT($C$6:$C$55,$D$6:$D$55)))*(1+$C$2),IF((D49/IF(OR(E49="",E49=B49),1,N(F49)))*(1+IF(SUMPRODUCT($C$6:$C$55,$D$6:$D$55)=0,0,SUMIFS(Depenses!$B$11:$B$30,Depenses!$C$11:$C$30,"Avant mise en vente")/SUMPRODUCT($C$6:$C$55,$D$6:$D$55)))*(1+$C$2)&lt;100,2,0))))</f>
        <v/>
      </c>
      <c r="I49" s="25" t="str">
        <f aca="false">IF(ISNUMBER(H49),H49-(D49/IF(OR(E49="",E49=B49),1,N(F49)))*(1+IF(SUMPRODUCT($C$6:$C$55,$D$6:$D$55)=0,0,SUMIFS(Depenses!$B$11:$B$30,Depenses!$C$11:$C$30,"Avant mise en vente")/SUMPRODUCT($C$6:$C$55,$D$6:$D$55))),"")</f>
        <v/>
      </c>
      <c r="J49" s="24" t="str">
        <f aca="false">IF(ISNUMBER(H49),"Benefice total sur "&amp;C49&amp;" "&amp;B49&amp;" de "&amp;A49&amp;" : "&amp;FIXED(I49*G49,0),"")</f>
        <v/>
      </c>
    </row>
    <row r="50" customFormat="false" ht="15" hidden="false" customHeight="false" outlineLevel="0" collapsed="false">
      <c r="A50" s="11"/>
      <c r="B50" s="11"/>
      <c r="C50" s="11"/>
      <c r="D50" s="11"/>
      <c r="E50" s="11"/>
      <c r="F50" s="11"/>
      <c r="G50" s="24" t="str">
        <f aca="false">IF(OR(D50="",N(C50)=0),"",IF(IF(OR(E50="",E50=B50),1,N(F50))=0,"",C50*IF(OR(E50="",E50=B50),1,N(F50))))</f>
        <v/>
      </c>
      <c r="H50" s="24" t="str">
        <f aca="false">IF(OR(D50="",N(C50)=0),"",IF(IF(OR(E50="",E50=B50),1,N(F50))=0,"Indiquez la colonne F",ROUND((D50/IF(OR(E50="",E50=B50),1,N(F50)))*(1+IF(SUMPRODUCT($C$6:$C$55,$D$6:$D$55)=0,0,SUMIFS(Depenses!$B$11:$B$30,Depenses!$C$11:$C$30,"Avant mise en vente")/SUMPRODUCT($C$6:$C$55,$D$6:$D$55)))*(1+$C$2),IF((D50/IF(OR(E50="",E50=B50),1,N(F50)))*(1+IF(SUMPRODUCT($C$6:$C$55,$D$6:$D$55)=0,0,SUMIFS(Depenses!$B$11:$B$30,Depenses!$C$11:$C$30,"Avant mise en vente")/SUMPRODUCT($C$6:$C$55,$D$6:$D$55)))*(1+$C$2)&lt;100,2,0))))</f>
        <v/>
      </c>
      <c r="I50" s="25" t="str">
        <f aca="false">IF(ISNUMBER(H50),H50-(D50/IF(OR(E50="",E50=B50),1,N(F50)))*(1+IF(SUMPRODUCT($C$6:$C$55,$D$6:$D$55)=0,0,SUMIFS(Depenses!$B$11:$B$30,Depenses!$C$11:$C$30,"Avant mise en vente")/SUMPRODUCT($C$6:$C$55,$D$6:$D$55))),"")</f>
        <v/>
      </c>
      <c r="J50" s="24" t="str">
        <f aca="false">IF(ISNUMBER(H50),"Benefice total sur "&amp;C50&amp;" "&amp;B50&amp;" de "&amp;A50&amp;" : "&amp;FIXED(I50*G50,0),"")</f>
        <v/>
      </c>
    </row>
    <row r="51" customFormat="false" ht="15" hidden="false" customHeight="false" outlineLevel="0" collapsed="false">
      <c r="A51" s="11"/>
      <c r="B51" s="11"/>
      <c r="C51" s="11"/>
      <c r="D51" s="11"/>
      <c r="E51" s="11"/>
      <c r="F51" s="11"/>
      <c r="G51" s="24" t="str">
        <f aca="false">IF(OR(D51="",N(C51)=0),"",IF(IF(OR(E51="",E51=B51),1,N(F51))=0,"",C51*IF(OR(E51="",E51=B51),1,N(F51))))</f>
        <v/>
      </c>
      <c r="H51" s="24" t="str">
        <f aca="false">IF(OR(D51="",N(C51)=0),"",IF(IF(OR(E51="",E51=B51),1,N(F51))=0,"Indiquez la colonne F",ROUND((D51/IF(OR(E51="",E51=B51),1,N(F51)))*(1+IF(SUMPRODUCT($C$6:$C$55,$D$6:$D$55)=0,0,SUMIFS(Depenses!$B$11:$B$30,Depenses!$C$11:$C$30,"Avant mise en vente")/SUMPRODUCT($C$6:$C$55,$D$6:$D$55)))*(1+$C$2),IF((D51/IF(OR(E51="",E51=B51),1,N(F51)))*(1+IF(SUMPRODUCT($C$6:$C$55,$D$6:$D$55)=0,0,SUMIFS(Depenses!$B$11:$B$30,Depenses!$C$11:$C$30,"Avant mise en vente")/SUMPRODUCT($C$6:$C$55,$D$6:$D$55)))*(1+$C$2)&lt;100,2,0))))</f>
        <v/>
      </c>
      <c r="I51" s="25" t="str">
        <f aca="false">IF(ISNUMBER(H51),H51-(D51/IF(OR(E51="",E51=B51),1,N(F51)))*(1+IF(SUMPRODUCT($C$6:$C$55,$D$6:$D$55)=0,0,SUMIFS(Depenses!$B$11:$B$30,Depenses!$C$11:$C$30,"Avant mise en vente")/SUMPRODUCT($C$6:$C$55,$D$6:$D$55))),"")</f>
        <v/>
      </c>
      <c r="J51" s="24" t="str">
        <f aca="false">IF(ISNUMBER(H51),"Benefice total sur "&amp;C51&amp;" "&amp;B51&amp;" de "&amp;A51&amp;" : "&amp;FIXED(I51*G51,0),"")</f>
        <v/>
      </c>
    </row>
    <row r="52" customFormat="false" ht="15" hidden="false" customHeight="false" outlineLevel="0" collapsed="false">
      <c r="A52" s="11"/>
      <c r="B52" s="11"/>
      <c r="C52" s="11"/>
      <c r="D52" s="11"/>
      <c r="E52" s="11"/>
      <c r="F52" s="11"/>
      <c r="G52" s="24" t="str">
        <f aca="false">IF(OR(D52="",N(C52)=0),"",IF(IF(OR(E52="",E52=B52),1,N(F52))=0,"",C52*IF(OR(E52="",E52=B52),1,N(F52))))</f>
        <v/>
      </c>
      <c r="H52" s="24" t="str">
        <f aca="false">IF(OR(D52="",N(C52)=0),"",IF(IF(OR(E52="",E52=B52),1,N(F52))=0,"Indiquez la colonne F",ROUND((D52/IF(OR(E52="",E52=B52),1,N(F52)))*(1+IF(SUMPRODUCT($C$6:$C$55,$D$6:$D$55)=0,0,SUMIFS(Depenses!$B$11:$B$30,Depenses!$C$11:$C$30,"Avant mise en vente")/SUMPRODUCT($C$6:$C$55,$D$6:$D$55)))*(1+$C$2),IF((D52/IF(OR(E52="",E52=B52),1,N(F52)))*(1+IF(SUMPRODUCT($C$6:$C$55,$D$6:$D$55)=0,0,SUMIFS(Depenses!$B$11:$B$30,Depenses!$C$11:$C$30,"Avant mise en vente")/SUMPRODUCT($C$6:$C$55,$D$6:$D$55)))*(1+$C$2)&lt;100,2,0))))</f>
        <v/>
      </c>
      <c r="I52" s="25" t="str">
        <f aca="false">IF(ISNUMBER(H52),H52-(D52/IF(OR(E52="",E52=B52),1,N(F52)))*(1+IF(SUMPRODUCT($C$6:$C$55,$D$6:$D$55)=0,0,SUMIFS(Depenses!$B$11:$B$30,Depenses!$C$11:$C$30,"Avant mise en vente")/SUMPRODUCT($C$6:$C$55,$D$6:$D$55))),"")</f>
        <v/>
      </c>
      <c r="J52" s="24" t="str">
        <f aca="false">IF(ISNUMBER(H52),"Benefice total sur "&amp;C52&amp;" "&amp;B52&amp;" de "&amp;A52&amp;" : "&amp;FIXED(I52*G52,0),"")</f>
        <v/>
      </c>
    </row>
    <row r="53" customFormat="false" ht="15" hidden="false" customHeight="false" outlineLevel="0" collapsed="false">
      <c r="A53" s="11"/>
      <c r="B53" s="11"/>
      <c r="C53" s="11"/>
      <c r="D53" s="11"/>
      <c r="E53" s="11"/>
      <c r="F53" s="11"/>
      <c r="G53" s="24" t="str">
        <f aca="false">IF(OR(D53="",N(C53)=0),"",IF(IF(OR(E53="",E53=B53),1,N(F53))=0,"",C53*IF(OR(E53="",E53=B53),1,N(F53))))</f>
        <v/>
      </c>
      <c r="H53" s="24" t="str">
        <f aca="false">IF(OR(D53="",N(C53)=0),"",IF(IF(OR(E53="",E53=B53),1,N(F53))=0,"Indiquez la colonne F",ROUND((D53/IF(OR(E53="",E53=B53),1,N(F53)))*(1+IF(SUMPRODUCT($C$6:$C$55,$D$6:$D$55)=0,0,SUMIFS(Depenses!$B$11:$B$30,Depenses!$C$11:$C$30,"Avant mise en vente")/SUMPRODUCT($C$6:$C$55,$D$6:$D$55)))*(1+$C$2),IF((D53/IF(OR(E53="",E53=B53),1,N(F53)))*(1+IF(SUMPRODUCT($C$6:$C$55,$D$6:$D$55)=0,0,SUMIFS(Depenses!$B$11:$B$30,Depenses!$C$11:$C$30,"Avant mise en vente")/SUMPRODUCT($C$6:$C$55,$D$6:$D$55)))*(1+$C$2)&lt;100,2,0))))</f>
        <v/>
      </c>
      <c r="I53" s="25" t="str">
        <f aca="false">IF(ISNUMBER(H53),H53-(D53/IF(OR(E53="",E53=B53),1,N(F53)))*(1+IF(SUMPRODUCT($C$6:$C$55,$D$6:$D$55)=0,0,SUMIFS(Depenses!$B$11:$B$30,Depenses!$C$11:$C$30,"Avant mise en vente")/SUMPRODUCT($C$6:$C$55,$D$6:$D$55))),"")</f>
        <v/>
      </c>
      <c r="J53" s="24" t="str">
        <f aca="false">IF(ISNUMBER(H53),"Benefice total sur "&amp;C53&amp;" "&amp;B53&amp;" de "&amp;A53&amp;" : "&amp;FIXED(I53*G53,0),"")</f>
        <v/>
      </c>
    </row>
    <row r="54" customFormat="false" ht="15" hidden="false" customHeight="false" outlineLevel="0" collapsed="false">
      <c r="A54" s="11"/>
      <c r="B54" s="11"/>
      <c r="C54" s="11"/>
      <c r="D54" s="11"/>
      <c r="E54" s="11"/>
      <c r="F54" s="11"/>
      <c r="G54" s="24" t="str">
        <f aca="false">IF(OR(D54="",N(C54)=0),"",IF(IF(OR(E54="",E54=B54),1,N(F54))=0,"",C54*IF(OR(E54="",E54=B54),1,N(F54))))</f>
        <v/>
      </c>
      <c r="H54" s="24" t="str">
        <f aca="false">IF(OR(D54="",N(C54)=0),"",IF(IF(OR(E54="",E54=B54),1,N(F54))=0,"Indiquez la colonne F",ROUND((D54/IF(OR(E54="",E54=B54),1,N(F54)))*(1+IF(SUMPRODUCT($C$6:$C$55,$D$6:$D$55)=0,0,SUMIFS(Depenses!$B$11:$B$30,Depenses!$C$11:$C$30,"Avant mise en vente")/SUMPRODUCT($C$6:$C$55,$D$6:$D$55)))*(1+$C$2),IF((D54/IF(OR(E54="",E54=B54),1,N(F54)))*(1+IF(SUMPRODUCT($C$6:$C$55,$D$6:$D$55)=0,0,SUMIFS(Depenses!$B$11:$B$30,Depenses!$C$11:$C$30,"Avant mise en vente")/SUMPRODUCT($C$6:$C$55,$D$6:$D$55)))*(1+$C$2)&lt;100,2,0))))</f>
        <v/>
      </c>
      <c r="I54" s="25" t="str">
        <f aca="false">IF(ISNUMBER(H54),H54-(D54/IF(OR(E54="",E54=B54),1,N(F54)))*(1+IF(SUMPRODUCT($C$6:$C$55,$D$6:$D$55)=0,0,SUMIFS(Depenses!$B$11:$B$30,Depenses!$C$11:$C$30,"Avant mise en vente")/SUMPRODUCT($C$6:$C$55,$D$6:$D$55))),"")</f>
        <v/>
      </c>
      <c r="J54" s="24" t="str">
        <f aca="false">IF(ISNUMBER(H54),"Benefice total sur "&amp;C54&amp;" "&amp;B54&amp;" de "&amp;A54&amp;" : "&amp;FIXED(I54*G54,0),"")</f>
        <v/>
      </c>
    </row>
    <row r="55" customFormat="false" ht="15" hidden="false" customHeight="false" outlineLevel="0" collapsed="false">
      <c r="A55" s="11"/>
      <c r="B55" s="11"/>
      <c r="C55" s="11"/>
      <c r="D55" s="11"/>
      <c r="E55" s="11"/>
      <c r="F55" s="11"/>
      <c r="G55" s="24" t="str">
        <f aca="false">IF(OR(D55="",N(C55)=0),"",IF(IF(OR(E55="",E55=B55),1,N(F55))=0,"",C55*IF(OR(E55="",E55=B55),1,N(F55))))</f>
        <v/>
      </c>
      <c r="H55" s="24" t="str">
        <f aca="false">IF(OR(D55="",N(C55)=0),"",IF(IF(OR(E55="",E55=B55),1,N(F55))=0,"Indiquez la colonne F",ROUND((D55/IF(OR(E55="",E55=B55),1,N(F55)))*(1+IF(SUMPRODUCT($C$6:$C$55,$D$6:$D$55)=0,0,SUMIFS(Depenses!$B$11:$B$30,Depenses!$C$11:$C$30,"Avant mise en vente")/SUMPRODUCT($C$6:$C$55,$D$6:$D$55)))*(1+$C$2),IF((D55/IF(OR(E55="",E55=B55),1,N(F55)))*(1+IF(SUMPRODUCT($C$6:$C$55,$D$6:$D$55)=0,0,SUMIFS(Depenses!$B$11:$B$30,Depenses!$C$11:$C$30,"Avant mise en vente")/SUMPRODUCT($C$6:$C$55,$D$6:$D$55)))*(1+$C$2)&lt;100,2,0))))</f>
        <v/>
      </c>
      <c r="I55" s="25" t="str">
        <f aca="false">IF(ISNUMBER(H55),H55-(D55/IF(OR(E55="",E55=B55),1,N(F55)))*(1+IF(SUMPRODUCT($C$6:$C$55,$D$6:$D$55)=0,0,SUMIFS(Depenses!$B$11:$B$30,Depenses!$C$11:$C$30,"Avant mise en vente")/SUMPRODUCT($C$6:$C$55,$D$6:$D$55))),"")</f>
        <v/>
      </c>
      <c r="J55" s="24" t="str">
        <f aca="false">IF(ISNUMBER(H55),"Benefice total sur "&amp;C55&amp;" "&amp;B55&amp;" de "&amp;A55&amp;" : "&amp;FIXED(I55*G55,0),"")</f>
        <v/>
      </c>
    </row>
    <row r="57" customFormat="false" ht="139.5" hidden="false" customHeight="true" outlineLevel="0" collapsed="false">
      <c r="A57" s="9" t="s">
        <v>78</v>
      </c>
      <c r="B57" s="9"/>
      <c r="C57" s="9"/>
      <c r="D57" s="9"/>
      <c r="E57" s="9"/>
      <c r="F57" s="9"/>
      <c r="G57" s="9"/>
      <c r="H57" s="9"/>
      <c r="I57" s="9"/>
      <c r="J57" s="9"/>
    </row>
  </sheetData>
  <sheetProtection sheet="true" password="c2cb" formatColumns="false" formatRows="false"/>
  <mergeCells count="3">
    <mergeCell ref="A1:J1"/>
    <mergeCell ref="A2:B2"/>
    <mergeCell ref="A57:J57"/>
  </mergeCells>
  <dataValidations count="3">
    <dataValidation allowBlank="true" error="Cette unite n'est pas dans la liste. Continuer quand meme ?" errorStyle="warning" errorTitle="Unite" operator="between" showDropDown="false" showErrorMessage="true" showInputMessage="false" sqref="B4:B55 E4:E55" type="list">
      <formula1>"Carton,Sac,Kilo,Gramme,Litre,Bouteille,Piece,Boite,Paquet,Verre"</formula1>
      <formula2>0</formula2>
    </dataValidation>
    <dataValidation allowBlank="true" error="Entrez un pourcentage, ex : 30%" errorStyle="stop" errorTitle="Pourcentage" operator="between" showDropDown="false" showErrorMessage="true" showInputMessage="false" sqref="C2" type="decimal">
      <formula1>0</formula1>
      <formula2>10</formula2>
    </dataValidation>
    <dataValidation allowBlank="true" error="Entrez un nombre positif" errorStyle="stop" errorTitle="Nombre" operator="greaterThanOrEqual" showDropDown="false" showErrorMessage="true" showInputMessage="false" sqref="C4:D55 F4:F55" type="decimal">
      <formula1>0</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34"/>
    <col collapsed="false" customWidth="true" hidden="false" outlineLevel="0" max="3" min="3" style="0" width="80"/>
  </cols>
  <sheetData>
    <row r="1" customFormat="false" ht="27.75" hidden="false" customHeight="true" outlineLevel="0" collapsed="false">
      <c r="A1" s="1" t="s">
        <v>79</v>
      </c>
      <c r="B1" s="1"/>
      <c r="C1" s="1"/>
    </row>
    <row r="3" customFormat="false" ht="15" hidden="false" customHeight="false" outlineLevel="0" collapsed="false">
      <c r="A3" s="26" t="s">
        <v>80</v>
      </c>
      <c r="B3" s="26" t="s">
        <v>81</v>
      </c>
      <c r="C3" s="26" t="s">
        <v>82</v>
      </c>
    </row>
    <row r="4" customFormat="false" ht="15" hidden="false" customHeight="false" outlineLevel="0" collapsed="false">
      <c r="A4" s="27" t="s">
        <v>83</v>
      </c>
      <c r="B4" s="28" t="n">
        <f aca="false">SUMPRODUCT('Catalogue produits'!C6:C55,'Catalogue produits'!D6:D55)</f>
        <v>0</v>
      </c>
      <c r="C4" s="29" t="s">
        <v>84</v>
      </c>
    </row>
    <row r="5" customFormat="false" ht="15" hidden="false" customHeight="false" outlineLevel="0" collapsed="false">
      <c r="A5" s="27" t="s">
        <v>85</v>
      </c>
      <c r="B5" s="28" t="n">
        <f aca="false">SUMIFS(Depenses!B11:B30,Depenses!C11:C30,"Avant mise en vente")</f>
        <v>0</v>
      </c>
      <c r="C5" s="29" t="s">
        <v>86</v>
      </c>
    </row>
    <row r="6" customFormat="false" ht="15" hidden="false" customHeight="false" outlineLevel="0" collapsed="false">
      <c r="A6" s="27" t="s">
        <v>87</v>
      </c>
      <c r="B6" s="28" t="n">
        <f aca="false">B4+B5</f>
        <v>0</v>
      </c>
      <c r="C6" s="29" t="s">
        <v>88</v>
      </c>
    </row>
    <row r="7" customFormat="false" ht="15" hidden="false" customHeight="false" outlineLevel="0" collapsed="false">
      <c r="A7" s="27" t="s">
        <v>89</v>
      </c>
      <c r="B7" s="28" t="n">
        <f aca="false">SUMPRODUCT('Catalogue produits'!H6:H55,'Catalogue produits'!G6:G55)</f>
        <v>0</v>
      </c>
      <c r="C7" s="29" t="s">
        <v>90</v>
      </c>
    </row>
    <row r="8" customFormat="false" ht="15" hidden="false" customHeight="false" outlineLevel="0" collapsed="false">
      <c r="A8" s="27" t="s">
        <v>91</v>
      </c>
      <c r="B8" s="28" t="n">
        <f aca="false">B7-B6</f>
        <v>0</v>
      </c>
      <c r="C8" s="29" t="s">
        <v>92</v>
      </c>
    </row>
    <row r="9" customFormat="false" ht="15" hidden="false" customHeight="false" outlineLevel="0" collapsed="false">
      <c r="A9" s="27" t="s">
        <v>93</v>
      </c>
      <c r="B9" s="30" t="n">
        <v>1</v>
      </c>
      <c r="C9" s="29" t="s">
        <v>94</v>
      </c>
    </row>
    <row r="10" customFormat="false" ht="15" hidden="false" customHeight="false" outlineLevel="0" collapsed="false">
      <c r="A10" s="27" t="s">
        <v>95</v>
      </c>
      <c r="B10" s="28" t="n">
        <f aca="false">SUMIFS(Depenses!B11:B30,Depenses!C11:C30,"Mensuelle")+SUMIFS(Depenses!B11:B30,Depenses!C11:C30,"Journaliere")*Depenses!B3</f>
        <v>0</v>
      </c>
      <c r="C10" s="29" t="s">
        <v>96</v>
      </c>
    </row>
    <row r="11" customFormat="false" ht="15" hidden="false" customHeight="false" outlineLevel="0" collapsed="false">
      <c r="A11" s="27" t="s">
        <v>97</v>
      </c>
      <c r="B11" s="28" t="n">
        <f aca="false">B10*B9</f>
        <v>0</v>
      </c>
      <c r="C11" s="29" t="s">
        <v>98</v>
      </c>
    </row>
    <row r="12" customFormat="false" ht="15" hidden="false" customHeight="false" outlineLevel="0" collapsed="false">
      <c r="A12" s="27" t="s">
        <v>99</v>
      </c>
      <c r="B12" s="28" t="n">
        <f aca="false">B8-B11</f>
        <v>0</v>
      </c>
      <c r="C12" s="29" t="s">
        <v>100</v>
      </c>
    </row>
    <row r="13" customFormat="false" ht="15" hidden="false" customHeight="false" outlineLevel="0" collapsed="false">
      <c r="A13" s="27" t="s">
        <v>101</v>
      </c>
      <c r="B13" s="31" t="str">
        <f aca="false">IF(B6=0,"",B12/B6)</f>
        <v/>
      </c>
      <c r="C13" s="29" t="s">
        <v>102</v>
      </c>
    </row>
    <row r="14" customFormat="false" ht="48" hidden="false" customHeight="true" outlineLevel="0" collapsed="false">
      <c r="A14" s="27" t="s">
        <v>103</v>
      </c>
      <c r="B14" s="32" t="str">
        <f aca="false">IF(B6=0,"Remplissez le catalogue et les depenses",IF(B12&gt;0,"RENTABLE : benefice final positif","PAS RENTABLE : augmentez le pourcentage de benefice, reduisez les couts ou vendez plus vite"))</f>
        <v>Remplissez le catalogue et les depenses</v>
      </c>
      <c r="C14" s="29" t="s">
        <v>104</v>
      </c>
    </row>
  </sheetData>
  <sheetProtection sheet="true" password="c2cb" formatColumns="false" formatRows="false"/>
  <mergeCells count="1">
    <mergeCell ref="A1:C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2026-10-07T11:06:27Z</dcterms:created>
  <dc:creator>openpyxl</dc:creator>
  <dc:description/>
  <dc:language>en-US</dc:language>
  <cp:lastModifiedBy/>
  <dcterms:modified xsi:type="dcterms:W3CDTF">2026-10-07T11:06:27Z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